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Bob\Old File Remediation Oct 2021\American_Community_Survey\"/>
    </mc:Choice>
  </mc:AlternateContent>
  <bookViews>
    <workbookView xWindow="6870" yWindow="-30" windowWidth="14700" windowHeight="9630"/>
  </bookViews>
  <sheets>
    <sheet name="About the Data" sheetId="11" r:id="rId1"/>
    <sheet name="Total Population" sheetId="1" r:id="rId2"/>
    <sheet name="Hispanics" sheetId="2" r:id="rId3"/>
    <sheet name="White" sheetId="3" r:id="rId4"/>
    <sheet name="Black" sheetId="4" r:id="rId5"/>
    <sheet name="AIAN" sheetId="5" r:id="rId6"/>
    <sheet name="Asian" sheetId="6" r:id="rId7"/>
    <sheet name="NHOPI" sheetId="7" r:id="rId8"/>
    <sheet name="Some Other Race" sheetId="8" r:id="rId9"/>
    <sheet name="Two or More Races" sheetId="9" r:id="rId10"/>
  </sheets>
  <definedNames>
    <definedName name="_xlnm.Print_Area" localSheetId="1">'Total Population'!$A:$I</definedName>
    <definedName name="_xlnm.Print_Titles" localSheetId="5">AIAN!$1:$5</definedName>
    <definedName name="_xlnm.Print_Titles" localSheetId="6">Asian!$1:$5</definedName>
    <definedName name="_xlnm.Print_Titles" localSheetId="4">Black!$1:$5</definedName>
    <definedName name="_xlnm.Print_Titles" localSheetId="2">Hispanics!$1:$5</definedName>
    <definedName name="_xlnm.Print_Titles" localSheetId="7">NHOPI!$1:$5</definedName>
    <definedName name="_xlnm.Print_Titles" localSheetId="8">'Some Other Race'!$1:$5</definedName>
    <definedName name="_xlnm.Print_Titles" localSheetId="1">'Total Population'!$1:$5</definedName>
    <definedName name="_xlnm.Print_Titles" localSheetId="9">'Two or More Races'!$1:$5</definedName>
    <definedName name="_xlnm.Print_Titles" localSheetId="3">White!$1:$5</definedName>
  </definedNames>
  <calcPr calcId="162913" fullCalcOnLoad="1"/>
</workbook>
</file>

<file path=xl/calcChain.xml><?xml version="1.0" encoding="utf-8"?>
<calcChain xmlns="http://schemas.openxmlformats.org/spreadsheetml/2006/main">
  <c r="H108" i="1" l="1"/>
  <c r="H108" i="3"/>
  <c r="H108" i="4"/>
  <c r="H108" i="5"/>
  <c r="H108" i="6"/>
  <c r="H108" i="7"/>
  <c r="H108" i="8"/>
  <c r="H108" i="9"/>
  <c r="H108" i="2"/>
  <c r="H45" i="2"/>
  <c r="F89" i="2"/>
  <c r="I89" i="2" s="1"/>
  <c r="I51" i="2"/>
  <c r="I50" i="2"/>
  <c r="I49" i="2"/>
  <c r="I51" i="3"/>
  <c r="I50" i="3"/>
  <c r="I49" i="3"/>
  <c r="I51" i="4"/>
  <c r="I50" i="4"/>
  <c r="I49" i="4"/>
  <c r="I51" i="5"/>
  <c r="I50" i="5"/>
  <c r="I49" i="5"/>
  <c r="I51" i="6"/>
  <c r="I50" i="6"/>
  <c r="I49" i="6"/>
  <c r="I51" i="7"/>
  <c r="I50" i="7"/>
  <c r="I49" i="7"/>
  <c r="I51" i="8"/>
  <c r="I50" i="8"/>
  <c r="I49" i="8"/>
  <c r="I51" i="9"/>
  <c r="I50" i="9"/>
  <c r="I49" i="9"/>
  <c r="I51" i="1"/>
  <c r="I50" i="1"/>
  <c r="I49" i="1"/>
  <c r="I47" i="2"/>
  <c r="I47" i="3"/>
  <c r="I47" i="4"/>
  <c r="I47" i="5"/>
  <c r="I47" i="6"/>
  <c r="I47" i="7"/>
  <c r="I47" i="8"/>
  <c r="I47" i="9"/>
  <c r="I47" i="1"/>
  <c r="I54" i="1"/>
  <c r="I55" i="1"/>
  <c r="I56" i="1"/>
  <c r="I57" i="1"/>
  <c r="I58" i="1"/>
  <c r="I59" i="1"/>
  <c r="I60" i="1"/>
  <c r="I61" i="1"/>
  <c r="I62" i="1"/>
  <c r="H45" i="1"/>
  <c r="I45" i="2"/>
  <c r="I44" i="2"/>
  <c r="I43" i="2"/>
  <c r="I42" i="2"/>
  <c r="I41" i="2"/>
  <c r="I40" i="2"/>
  <c r="I39" i="2"/>
  <c r="I38" i="2"/>
  <c r="I37" i="2"/>
  <c r="I36" i="2"/>
  <c r="I35" i="2"/>
  <c r="I34" i="2"/>
  <c r="I33" i="2"/>
  <c r="I45" i="3"/>
  <c r="I44" i="3"/>
  <c r="I43" i="3"/>
  <c r="I42" i="3"/>
  <c r="I41" i="3"/>
  <c r="I40" i="3"/>
  <c r="I39" i="3"/>
  <c r="I38" i="3"/>
  <c r="I37" i="3"/>
  <c r="I36" i="3"/>
  <c r="I35" i="3"/>
  <c r="I34" i="3"/>
  <c r="I33" i="3"/>
  <c r="I45" i="4"/>
  <c r="I44" i="4"/>
  <c r="I43" i="4"/>
  <c r="I42" i="4"/>
  <c r="I41" i="4"/>
  <c r="I40" i="4"/>
  <c r="I39" i="4"/>
  <c r="I38" i="4"/>
  <c r="I37" i="4"/>
  <c r="I36" i="4"/>
  <c r="I35" i="4"/>
  <c r="I34" i="4"/>
  <c r="I33" i="4"/>
  <c r="I45" i="5"/>
  <c r="I44" i="5"/>
  <c r="I43" i="5"/>
  <c r="I42" i="5"/>
  <c r="I41" i="5"/>
  <c r="I40" i="5"/>
  <c r="I39" i="5"/>
  <c r="I38" i="5"/>
  <c r="I37" i="5"/>
  <c r="I36" i="5"/>
  <c r="I35" i="5"/>
  <c r="I34" i="5"/>
  <c r="I33" i="5"/>
  <c r="I45" i="6"/>
  <c r="I44" i="6"/>
  <c r="I43" i="6"/>
  <c r="I42" i="6"/>
  <c r="I41" i="6"/>
  <c r="I40" i="6"/>
  <c r="I39" i="6"/>
  <c r="I38" i="6"/>
  <c r="I37" i="6"/>
  <c r="I36" i="6"/>
  <c r="I35" i="6"/>
  <c r="I34" i="6"/>
  <c r="I33" i="6"/>
  <c r="I45" i="7"/>
  <c r="I44" i="7"/>
  <c r="I43" i="7"/>
  <c r="I42" i="7"/>
  <c r="I41" i="7"/>
  <c r="I40" i="7"/>
  <c r="I39" i="7"/>
  <c r="I38" i="7"/>
  <c r="I37" i="7"/>
  <c r="I36" i="7"/>
  <c r="I35" i="7"/>
  <c r="I34" i="7"/>
  <c r="I33" i="7"/>
  <c r="I45" i="8"/>
  <c r="I44" i="8"/>
  <c r="I43" i="8"/>
  <c r="I42" i="8"/>
  <c r="I41" i="8"/>
  <c r="I40" i="8"/>
  <c r="I39" i="8"/>
  <c r="I38" i="8"/>
  <c r="I37" i="8"/>
  <c r="I36" i="8"/>
  <c r="I35" i="8"/>
  <c r="I34" i="8"/>
  <c r="I33" i="8"/>
  <c r="I45" i="9"/>
  <c r="I44" i="9"/>
  <c r="I43" i="9"/>
  <c r="I42" i="9"/>
  <c r="I41" i="9"/>
  <c r="I40" i="9"/>
  <c r="I39" i="9"/>
  <c r="I38" i="9"/>
  <c r="I37" i="9"/>
  <c r="I36" i="9"/>
  <c r="I35" i="9"/>
  <c r="I34" i="9"/>
  <c r="I33" i="9"/>
  <c r="I45" i="1"/>
  <c r="I44" i="1"/>
  <c r="I43" i="1"/>
  <c r="I42" i="1"/>
  <c r="I41" i="1"/>
  <c r="I40" i="1"/>
  <c r="I39" i="1"/>
  <c r="I38" i="1"/>
  <c r="I37" i="1"/>
  <c r="I36" i="1"/>
  <c r="I35" i="1"/>
  <c r="I34" i="1"/>
  <c r="I33" i="1"/>
  <c r="I30" i="2"/>
  <c r="I30" i="3"/>
  <c r="I30" i="4"/>
  <c r="I30" i="5"/>
  <c r="I30" i="6"/>
  <c r="I30" i="7"/>
  <c r="I30" i="8"/>
  <c r="I30" i="9"/>
  <c r="I30" i="1"/>
  <c r="I29" i="2"/>
  <c r="I28" i="2"/>
  <c r="I27" i="2"/>
  <c r="I26" i="2"/>
  <c r="I25" i="2"/>
  <c r="I24" i="2"/>
  <c r="I23" i="2"/>
  <c r="I22" i="2"/>
  <c r="I21" i="2"/>
  <c r="I29" i="3"/>
  <c r="I28" i="3"/>
  <c r="I27" i="3"/>
  <c r="I26" i="3"/>
  <c r="I25" i="3"/>
  <c r="I24" i="3"/>
  <c r="I23" i="3"/>
  <c r="I22" i="3"/>
  <c r="I21" i="3"/>
  <c r="I29" i="4"/>
  <c r="I28" i="4"/>
  <c r="I27" i="4"/>
  <c r="I26" i="4"/>
  <c r="I25" i="4"/>
  <c r="I24" i="4"/>
  <c r="I23" i="4"/>
  <c r="I22" i="4"/>
  <c r="I21" i="4"/>
  <c r="I29" i="5"/>
  <c r="I28" i="5"/>
  <c r="I27" i="5"/>
  <c r="I26" i="5"/>
  <c r="I25" i="5"/>
  <c r="I24" i="5"/>
  <c r="I23" i="5"/>
  <c r="I22" i="5"/>
  <c r="I21" i="5"/>
  <c r="I29" i="6"/>
  <c r="I28" i="6"/>
  <c r="I27" i="6"/>
  <c r="I26" i="6"/>
  <c r="I25" i="6"/>
  <c r="I24" i="6"/>
  <c r="I23" i="6"/>
  <c r="I22" i="6"/>
  <c r="I21" i="6"/>
  <c r="I29" i="7"/>
  <c r="I28" i="7"/>
  <c r="I27" i="7"/>
  <c r="I26" i="7"/>
  <c r="I25" i="7"/>
  <c r="I24" i="7"/>
  <c r="I23" i="7"/>
  <c r="I22" i="7"/>
  <c r="I21" i="7"/>
  <c r="I29" i="8"/>
  <c r="I28" i="8"/>
  <c r="I27" i="8"/>
  <c r="I26" i="8"/>
  <c r="I25" i="8"/>
  <c r="I24" i="8"/>
  <c r="I23" i="8"/>
  <c r="I22" i="8"/>
  <c r="I21" i="8"/>
  <c r="I29" i="9"/>
  <c r="I28" i="9"/>
  <c r="I27" i="9"/>
  <c r="I26" i="9"/>
  <c r="I25" i="9"/>
  <c r="I24" i="9"/>
  <c r="I23" i="9"/>
  <c r="I22" i="9"/>
  <c r="I21" i="9"/>
  <c r="I29" i="1"/>
  <c r="I28" i="1"/>
  <c r="I27" i="1"/>
  <c r="I26" i="1"/>
  <c r="I25" i="1"/>
  <c r="I24" i="1"/>
  <c r="I23" i="1"/>
  <c r="I22" i="1"/>
  <c r="I21" i="1"/>
  <c r="I19" i="2"/>
  <c r="I18" i="2"/>
  <c r="I17" i="2"/>
  <c r="I16" i="2"/>
  <c r="I15" i="2"/>
  <c r="I14" i="2"/>
  <c r="I13" i="2"/>
  <c r="I12" i="2"/>
  <c r="I11" i="2"/>
  <c r="I10" i="2"/>
  <c r="I9" i="2"/>
  <c r="I8" i="2"/>
  <c r="I7" i="2"/>
  <c r="I19" i="3"/>
  <c r="I18" i="3"/>
  <c r="I17" i="3"/>
  <c r="I16" i="3"/>
  <c r="I15" i="3"/>
  <c r="I14" i="3"/>
  <c r="I13" i="3"/>
  <c r="I12" i="3"/>
  <c r="I11" i="3"/>
  <c r="I10" i="3"/>
  <c r="I9" i="3"/>
  <c r="I8" i="3"/>
  <c r="I7" i="3"/>
  <c r="I19" i="4"/>
  <c r="I18" i="4"/>
  <c r="I17" i="4"/>
  <c r="I16" i="4"/>
  <c r="I15" i="4"/>
  <c r="I14" i="4"/>
  <c r="I13" i="4"/>
  <c r="I12" i="4"/>
  <c r="I11" i="4"/>
  <c r="I10" i="4"/>
  <c r="I9" i="4"/>
  <c r="I8" i="4"/>
  <c r="I7" i="4"/>
  <c r="I19" i="5"/>
  <c r="I18" i="5"/>
  <c r="I17" i="5"/>
  <c r="I16" i="5"/>
  <c r="I15" i="5"/>
  <c r="I14" i="5"/>
  <c r="I13" i="5"/>
  <c r="I12" i="5"/>
  <c r="I11" i="5"/>
  <c r="I10" i="5"/>
  <c r="I9" i="5"/>
  <c r="I8" i="5"/>
  <c r="I7" i="5"/>
  <c r="I19" i="6"/>
  <c r="I18" i="6"/>
  <c r="I17" i="6"/>
  <c r="I16" i="6"/>
  <c r="I15" i="6"/>
  <c r="I14" i="6"/>
  <c r="I13" i="6"/>
  <c r="I12" i="6"/>
  <c r="I11" i="6"/>
  <c r="I10" i="6"/>
  <c r="I9" i="6"/>
  <c r="I8" i="6"/>
  <c r="I7" i="6"/>
  <c r="I19" i="7"/>
  <c r="I18" i="7"/>
  <c r="I17" i="7"/>
  <c r="I16" i="7"/>
  <c r="I15" i="7"/>
  <c r="I14" i="7"/>
  <c r="I13" i="7"/>
  <c r="I12" i="7"/>
  <c r="I11" i="7"/>
  <c r="I10" i="7"/>
  <c r="I9" i="7"/>
  <c r="I8" i="7"/>
  <c r="I7" i="7"/>
  <c r="I19" i="8"/>
  <c r="I18" i="8"/>
  <c r="I17" i="8"/>
  <c r="I16" i="8"/>
  <c r="I15" i="8"/>
  <c r="I14" i="8"/>
  <c r="I13" i="8"/>
  <c r="I12" i="8"/>
  <c r="I11" i="8"/>
  <c r="I10" i="8"/>
  <c r="I9" i="8"/>
  <c r="I8" i="8"/>
  <c r="I7" i="8"/>
  <c r="I19" i="9"/>
  <c r="I18" i="9"/>
  <c r="I17" i="9"/>
  <c r="I16" i="9"/>
  <c r="I15" i="9"/>
  <c r="I14" i="9"/>
  <c r="I13" i="9"/>
  <c r="I12" i="9"/>
  <c r="I11" i="9"/>
  <c r="I10" i="9"/>
  <c r="I9" i="9"/>
  <c r="I8" i="9"/>
  <c r="I7" i="9"/>
  <c r="I19" i="1"/>
  <c r="I18" i="1"/>
  <c r="I17" i="1"/>
  <c r="I16" i="1"/>
  <c r="I15" i="1"/>
  <c r="I14" i="1"/>
  <c r="I13" i="1"/>
  <c r="I12" i="1"/>
  <c r="I11" i="1"/>
  <c r="I10" i="1"/>
  <c r="I9" i="1"/>
  <c r="I8" i="1"/>
  <c r="I7" i="1"/>
  <c r="I112" i="2"/>
  <c r="I111" i="2"/>
  <c r="I110" i="2"/>
  <c r="I109" i="2"/>
  <c r="I108" i="2"/>
  <c r="I112" i="3"/>
  <c r="I111" i="3"/>
  <c r="I110" i="3"/>
  <c r="I109" i="3"/>
  <c r="I108" i="3"/>
  <c r="I112" i="4"/>
  <c r="I111" i="4"/>
  <c r="I110" i="4"/>
  <c r="I109" i="4"/>
  <c r="I108" i="4"/>
  <c r="I112" i="5"/>
  <c r="I111" i="5"/>
  <c r="I110" i="5"/>
  <c r="I109" i="5"/>
  <c r="I108" i="5"/>
  <c r="I112" i="6"/>
  <c r="I111" i="6"/>
  <c r="I110" i="6"/>
  <c r="I109" i="6"/>
  <c r="I108" i="6"/>
  <c r="I112" i="7"/>
  <c r="I111" i="7"/>
  <c r="I110" i="7"/>
  <c r="I109" i="7"/>
  <c r="I108" i="7"/>
  <c r="I112" i="8"/>
  <c r="I111" i="8"/>
  <c r="I110" i="8"/>
  <c r="I109" i="8"/>
  <c r="I108" i="8"/>
  <c r="I112" i="9"/>
  <c r="I111" i="9"/>
  <c r="I110" i="9"/>
  <c r="I109" i="9"/>
  <c r="I108" i="9"/>
  <c r="I112" i="1"/>
  <c r="I111" i="1"/>
  <c r="I110" i="1"/>
  <c r="I109" i="1"/>
  <c r="I108" i="1"/>
  <c r="I105" i="2"/>
  <c r="I104" i="2"/>
  <c r="I103" i="2"/>
  <c r="I102" i="2"/>
  <c r="I101" i="2"/>
  <c r="I100" i="2"/>
  <c r="I99" i="2"/>
  <c r="I98" i="2"/>
  <c r="I97" i="2"/>
  <c r="I96" i="2"/>
  <c r="I95" i="2"/>
  <c r="I94" i="2"/>
  <c r="I93" i="2"/>
  <c r="I92" i="2"/>
  <c r="I105" i="3"/>
  <c r="I104" i="3"/>
  <c r="I103" i="3"/>
  <c r="I102" i="3"/>
  <c r="I101" i="3"/>
  <c r="I100" i="3"/>
  <c r="I99" i="3"/>
  <c r="I98" i="3"/>
  <c r="I97" i="3"/>
  <c r="I96" i="3"/>
  <c r="I95" i="3"/>
  <c r="I94" i="3"/>
  <c r="I93" i="3"/>
  <c r="I92" i="3"/>
  <c r="I105" i="4"/>
  <c r="I104" i="4"/>
  <c r="I103" i="4"/>
  <c r="I102" i="4"/>
  <c r="I101" i="4"/>
  <c r="I100" i="4"/>
  <c r="I99" i="4"/>
  <c r="I98" i="4"/>
  <c r="I97" i="4"/>
  <c r="I96" i="4"/>
  <c r="I95" i="4"/>
  <c r="I94" i="4"/>
  <c r="I93" i="4"/>
  <c r="I92" i="4"/>
  <c r="I105" i="5"/>
  <c r="I104" i="5"/>
  <c r="I103" i="5"/>
  <c r="I102" i="5"/>
  <c r="I101" i="5"/>
  <c r="I100" i="5"/>
  <c r="I99" i="5"/>
  <c r="I98" i="5"/>
  <c r="I97" i="5"/>
  <c r="I96" i="5"/>
  <c r="I95" i="5"/>
  <c r="I94" i="5"/>
  <c r="I93" i="5"/>
  <c r="I92" i="5"/>
  <c r="I105" i="6"/>
  <c r="I104" i="6"/>
  <c r="I103" i="6"/>
  <c r="I102" i="6"/>
  <c r="I101" i="6"/>
  <c r="I100" i="6"/>
  <c r="I99" i="6"/>
  <c r="I98" i="6"/>
  <c r="I97" i="6"/>
  <c r="I96" i="6"/>
  <c r="I95" i="6"/>
  <c r="I94" i="6"/>
  <c r="I93" i="6"/>
  <c r="I92" i="6"/>
  <c r="I105" i="7"/>
  <c r="I104" i="7"/>
  <c r="I103" i="7"/>
  <c r="I102" i="7"/>
  <c r="I101" i="7"/>
  <c r="I100" i="7"/>
  <c r="I99" i="7"/>
  <c r="I98" i="7"/>
  <c r="I97" i="7"/>
  <c r="I96" i="7"/>
  <c r="I95" i="7"/>
  <c r="I94" i="7"/>
  <c r="I93" i="7"/>
  <c r="I92" i="7"/>
  <c r="I105" i="8"/>
  <c r="I104" i="8"/>
  <c r="I103" i="8"/>
  <c r="I102" i="8"/>
  <c r="I101" i="8"/>
  <c r="I100" i="8"/>
  <c r="I99" i="8"/>
  <c r="I98" i="8"/>
  <c r="I97" i="8"/>
  <c r="I96" i="8"/>
  <c r="I95" i="8"/>
  <c r="I94" i="8"/>
  <c r="I93" i="8"/>
  <c r="I92" i="8"/>
  <c r="I105" i="9"/>
  <c r="I104" i="9"/>
  <c r="I103" i="9"/>
  <c r="I102" i="9"/>
  <c r="I101" i="9"/>
  <c r="I100" i="9"/>
  <c r="I99" i="9"/>
  <c r="I98" i="9"/>
  <c r="I97" i="9"/>
  <c r="I96" i="9"/>
  <c r="I95" i="9"/>
  <c r="I94" i="9"/>
  <c r="I93" i="9"/>
  <c r="I92" i="9"/>
  <c r="I105" i="1"/>
  <c r="I104" i="1"/>
  <c r="I103" i="1"/>
  <c r="I102" i="1"/>
  <c r="I101" i="1"/>
  <c r="I100" i="1"/>
  <c r="I99" i="1"/>
  <c r="I98" i="1"/>
  <c r="I97" i="1"/>
  <c r="I96" i="1"/>
  <c r="I95" i="1"/>
  <c r="I94" i="1"/>
  <c r="I93" i="1"/>
  <c r="I92" i="1"/>
  <c r="I123" i="2"/>
  <c r="I123" i="3"/>
  <c r="I123" i="4"/>
  <c r="I123" i="5"/>
  <c r="I123" i="6"/>
  <c r="I123" i="7"/>
  <c r="I123" i="8"/>
  <c r="I123" i="9"/>
  <c r="I123" i="1"/>
  <c r="I121" i="2"/>
  <c r="I120" i="2"/>
  <c r="I119" i="2"/>
  <c r="I118" i="2"/>
  <c r="I117" i="2"/>
  <c r="I116" i="2"/>
  <c r="I115" i="2"/>
  <c r="I121" i="3"/>
  <c r="I120" i="3"/>
  <c r="I119" i="3"/>
  <c r="I118" i="3"/>
  <c r="I117" i="3"/>
  <c r="I116" i="3"/>
  <c r="I115" i="3"/>
  <c r="I121" i="4"/>
  <c r="I120" i="4"/>
  <c r="I119" i="4"/>
  <c r="I118" i="4"/>
  <c r="I117" i="4"/>
  <c r="I116" i="4"/>
  <c r="I115" i="4"/>
  <c r="I121" i="5"/>
  <c r="I120" i="5"/>
  <c r="I119" i="5"/>
  <c r="I118" i="5"/>
  <c r="I117" i="5"/>
  <c r="I116" i="5"/>
  <c r="I115" i="5"/>
  <c r="I121" i="6"/>
  <c r="I120" i="6"/>
  <c r="I119" i="6"/>
  <c r="I118" i="6"/>
  <c r="I117" i="6"/>
  <c r="I116" i="6"/>
  <c r="I115" i="6"/>
  <c r="I121" i="7"/>
  <c r="I120" i="7"/>
  <c r="I119" i="7"/>
  <c r="I118" i="7"/>
  <c r="I117" i="7"/>
  <c r="I116" i="7"/>
  <c r="I115" i="7"/>
  <c r="I121" i="8"/>
  <c r="I120" i="8"/>
  <c r="I119" i="8"/>
  <c r="I118" i="8"/>
  <c r="I117" i="8"/>
  <c r="I116" i="8"/>
  <c r="I115" i="8"/>
  <c r="I121" i="9"/>
  <c r="I120" i="9"/>
  <c r="I119" i="9"/>
  <c r="I118" i="9"/>
  <c r="I117" i="9"/>
  <c r="I116" i="9"/>
  <c r="I115" i="9"/>
  <c r="I121" i="1"/>
  <c r="I120" i="1"/>
  <c r="I119" i="1"/>
  <c r="I118" i="1"/>
  <c r="I117" i="1"/>
  <c r="I116" i="1"/>
  <c r="I115" i="1"/>
  <c r="I88" i="2"/>
  <c r="I89" i="3"/>
  <c r="I88" i="3"/>
  <c r="I88" i="4"/>
  <c r="I88" i="5"/>
  <c r="I88" i="6"/>
  <c r="I88" i="7"/>
  <c r="I88" i="8"/>
  <c r="I88" i="9"/>
  <c r="I89" i="1"/>
  <c r="I88" i="1"/>
  <c r="I86" i="2"/>
  <c r="I86" i="3"/>
  <c r="I86" i="4"/>
  <c r="I86" i="5"/>
  <c r="I86" i="6"/>
  <c r="I86" i="7"/>
  <c r="I86" i="8"/>
  <c r="I86" i="9"/>
  <c r="I86" i="1"/>
  <c r="I85" i="2"/>
  <c r="I85" i="3"/>
  <c r="I85" i="4"/>
  <c r="I85" i="5"/>
  <c r="I85" i="6"/>
  <c r="I85" i="7"/>
  <c r="I85" i="8"/>
  <c r="I85" i="9"/>
  <c r="I85" i="1"/>
  <c r="I81" i="2"/>
  <c r="I82" i="2"/>
  <c r="I83" i="2"/>
  <c r="I81" i="3"/>
  <c r="I82" i="3"/>
  <c r="I83" i="3"/>
  <c r="I81" i="4"/>
  <c r="I82" i="4"/>
  <c r="I83" i="4"/>
  <c r="I81" i="5"/>
  <c r="I82" i="5"/>
  <c r="I83" i="5"/>
  <c r="I81" i="6"/>
  <c r="I82" i="6"/>
  <c r="I83" i="6"/>
  <c r="I81" i="7"/>
  <c r="I82" i="7"/>
  <c r="I83" i="7"/>
  <c r="I81" i="8"/>
  <c r="I82" i="8"/>
  <c r="I83" i="8"/>
  <c r="I81" i="9"/>
  <c r="I82" i="9"/>
  <c r="I83" i="9"/>
  <c r="I81" i="1"/>
  <c r="I82" i="1"/>
  <c r="I83" i="1"/>
  <c r="I80" i="2"/>
  <c r="I80" i="3"/>
  <c r="I80" i="4"/>
  <c r="I80" i="5"/>
  <c r="I80" i="6"/>
  <c r="I80" i="7"/>
  <c r="I80" i="8"/>
  <c r="I80" i="9"/>
  <c r="I80" i="1"/>
  <c r="I78" i="2"/>
  <c r="I78" i="3"/>
  <c r="I78" i="4"/>
  <c r="I78" i="5"/>
  <c r="I78" i="6"/>
  <c r="I78" i="7"/>
  <c r="I78" i="8"/>
  <c r="I78" i="9"/>
  <c r="I78" i="1"/>
  <c r="I77" i="2"/>
  <c r="I77" i="3"/>
  <c r="I77" i="4"/>
  <c r="I77" i="5"/>
  <c r="I77" i="6"/>
  <c r="I77" i="7"/>
  <c r="I77" i="8"/>
  <c r="I77" i="9"/>
  <c r="I77" i="1"/>
  <c r="I75" i="2"/>
  <c r="I74" i="2"/>
  <c r="I73" i="2"/>
  <c r="I72" i="2"/>
  <c r="I75" i="3"/>
  <c r="I74" i="3"/>
  <c r="I73" i="3"/>
  <c r="I72" i="3"/>
  <c r="I75" i="4"/>
  <c r="I74" i="4"/>
  <c r="I73" i="4"/>
  <c r="I72" i="4"/>
  <c r="I75" i="5"/>
  <c r="I74" i="5"/>
  <c r="I73" i="5"/>
  <c r="I72" i="5"/>
  <c r="I75" i="6"/>
  <c r="I74" i="6"/>
  <c r="I73" i="6"/>
  <c r="I72" i="6"/>
  <c r="I75" i="7"/>
  <c r="I74" i="7"/>
  <c r="I73" i="7"/>
  <c r="I72" i="7"/>
  <c r="I75" i="8"/>
  <c r="I74" i="8"/>
  <c r="I73" i="8"/>
  <c r="I72" i="8"/>
  <c r="I75" i="9"/>
  <c r="I74" i="9"/>
  <c r="I73" i="9"/>
  <c r="I72" i="9"/>
  <c r="I75" i="1"/>
  <c r="I74" i="1"/>
  <c r="I73" i="1"/>
  <c r="I72" i="1"/>
  <c r="I71" i="2"/>
  <c r="I71" i="3"/>
  <c r="I71" i="4"/>
  <c r="I71" i="5"/>
  <c r="I71" i="6"/>
  <c r="I71" i="7"/>
  <c r="I71" i="8"/>
  <c r="I71" i="9"/>
  <c r="I71" i="1"/>
  <c r="H45" i="9"/>
  <c r="F89" i="9"/>
  <c r="I89" i="9"/>
  <c r="H45" i="8"/>
  <c r="F89" i="8"/>
  <c r="H89" i="8" s="1"/>
  <c r="I89" i="8"/>
  <c r="H45" i="7"/>
  <c r="F89" i="7"/>
  <c r="I89" i="7"/>
  <c r="H45" i="6"/>
  <c r="F89" i="6"/>
  <c r="G89" i="6" s="1"/>
  <c r="I89" i="6"/>
  <c r="H45" i="5"/>
  <c r="H109" i="2"/>
  <c r="H110" i="2"/>
  <c r="H111" i="2"/>
  <c r="H112" i="2"/>
  <c r="H93" i="2"/>
  <c r="H94" i="2"/>
  <c r="H95" i="2"/>
  <c r="H96" i="2"/>
  <c r="H97" i="2"/>
  <c r="H98" i="2"/>
  <c r="H99" i="2"/>
  <c r="H100" i="2"/>
  <c r="H101" i="2"/>
  <c r="H102" i="2"/>
  <c r="H103" i="2"/>
  <c r="H104" i="2"/>
  <c r="H105" i="2"/>
  <c r="F89" i="5"/>
  <c r="I89" i="5" s="1"/>
  <c r="H45" i="4"/>
  <c r="F89" i="4"/>
  <c r="G89" i="4" s="1"/>
  <c r="I89" i="4"/>
  <c r="H45" i="3"/>
  <c r="H49" i="2"/>
  <c r="H49" i="3"/>
  <c r="H49" i="4"/>
  <c r="H49" i="5"/>
  <c r="H49" i="6"/>
  <c r="H49" i="7"/>
  <c r="H49" i="8"/>
  <c r="H49" i="9"/>
  <c r="H49" i="1"/>
  <c r="H19" i="2"/>
  <c r="H19" i="3"/>
  <c r="H19" i="4"/>
  <c r="H19" i="5"/>
  <c r="H19" i="6"/>
  <c r="H19" i="7"/>
  <c r="H19" i="8"/>
  <c r="H19" i="9"/>
  <c r="H19" i="1"/>
  <c r="G89" i="2"/>
  <c r="G89" i="3"/>
  <c r="G89" i="7"/>
  <c r="G89" i="9"/>
  <c r="G89" i="1"/>
  <c r="H89" i="2"/>
  <c r="H88" i="2"/>
  <c r="H89" i="3"/>
  <c r="H88" i="3"/>
  <c r="H88" i="4"/>
  <c r="H88" i="5"/>
  <c r="H89" i="6"/>
  <c r="H88" i="6"/>
  <c r="H89" i="7"/>
  <c r="H88" i="7"/>
  <c r="H88" i="8"/>
  <c r="H89" i="9"/>
  <c r="H88" i="9"/>
  <c r="H89" i="1"/>
  <c r="H88" i="1"/>
  <c r="I57" i="2"/>
  <c r="I57" i="3"/>
  <c r="I57" i="4"/>
  <c r="I57" i="5"/>
  <c r="I57" i="6"/>
  <c r="I57" i="7"/>
  <c r="I57" i="8"/>
  <c r="I57" i="9"/>
  <c r="I65" i="2"/>
  <c r="I65" i="3"/>
  <c r="I65" i="4"/>
  <c r="I65" i="5"/>
  <c r="I65" i="6"/>
  <c r="I65" i="7"/>
  <c r="I65" i="8"/>
  <c r="I65" i="9"/>
  <c r="I65" i="1"/>
  <c r="I58" i="2"/>
  <c r="I59" i="2"/>
  <c r="I58" i="3"/>
  <c r="I59" i="3"/>
  <c r="I58" i="4"/>
  <c r="I59" i="4"/>
  <c r="I58" i="5"/>
  <c r="I59" i="5"/>
  <c r="I58" i="6"/>
  <c r="I59" i="6"/>
  <c r="I58" i="7"/>
  <c r="I59" i="7"/>
  <c r="I58" i="8"/>
  <c r="I59" i="8"/>
  <c r="I58" i="9"/>
  <c r="I59" i="9"/>
  <c r="H18" i="2"/>
  <c r="H18" i="3"/>
  <c r="H18" i="4"/>
  <c r="H18" i="5"/>
  <c r="H18" i="6"/>
  <c r="H18" i="7"/>
  <c r="H18" i="8"/>
  <c r="H18" i="9"/>
  <c r="H18" i="1"/>
  <c r="H22" i="2"/>
  <c r="H22" i="3"/>
  <c r="H22" i="4"/>
  <c r="H22" i="5"/>
  <c r="H22" i="6"/>
  <c r="H22" i="7"/>
  <c r="H22" i="8"/>
  <c r="H22" i="9"/>
  <c r="H22" i="1"/>
  <c r="H24" i="2"/>
  <c r="H24" i="3"/>
  <c r="H24" i="4"/>
  <c r="H24" i="5"/>
  <c r="H24" i="6"/>
  <c r="H24" i="7"/>
  <c r="H24" i="8"/>
  <c r="H24" i="9"/>
  <c r="H24" i="1"/>
  <c r="H26" i="2"/>
  <c r="H26" i="3"/>
  <c r="H26" i="4"/>
  <c r="H26" i="5"/>
  <c r="H26" i="6"/>
  <c r="H26" i="7"/>
  <c r="H26" i="8"/>
  <c r="H26" i="9"/>
  <c r="H26" i="1"/>
  <c r="H28" i="2"/>
  <c r="H28" i="3"/>
  <c r="H28" i="4"/>
  <c r="H28" i="5"/>
  <c r="H28" i="6"/>
  <c r="H28" i="7"/>
  <c r="H28" i="8"/>
  <c r="H28" i="9"/>
  <c r="H28" i="1"/>
  <c r="H30" i="2"/>
  <c r="H30" i="3"/>
  <c r="H30" i="4"/>
  <c r="H30" i="5"/>
  <c r="H30" i="6"/>
  <c r="H30" i="7"/>
  <c r="H30" i="8"/>
  <c r="H30" i="9"/>
  <c r="H30" i="1"/>
  <c r="H51" i="2"/>
  <c r="H51" i="3"/>
  <c r="H51" i="4"/>
  <c r="H51" i="5"/>
  <c r="H51" i="6"/>
  <c r="H51" i="7"/>
  <c r="H51" i="8"/>
  <c r="H51" i="9"/>
  <c r="H51" i="1"/>
  <c r="H50" i="2"/>
  <c r="H50" i="3"/>
  <c r="H50" i="4"/>
  <c r="H50" i="5"/>
  <c r="H50" i="6"/>
  <c r="H50" i="7"/>
  <c r="H50" i="8"/>
  <c r="H50" i="9"/>
  <c r="H50" i="1"/>
  <c r="H47" i="2"/>
  <c r="H47" i="3"/>
  <c r="H47" i="4"/>
  <c r="H47" i="5"/>
  <c r="H47" i="6"/>
  <c r="H47" i="7"/>
  <c r="H47" i="8"/>
  <c r="H47" i="9"/>
  <c r="H47" i="1"/>
  <c r="H44" i="2"/>
  <c r="H44" i="3"/>
  <c r="H44" i="4"/>
  <c r="H44" i="5"/>
  <c r="H44" i="6"/>
  <c r="H44" i="7"/>
  <c r="H44" i="8"/>
  <c r="H44" i="9"/>
  <c r="H44" i="1"/>
  <c r="H25" i="1"/>
  <c r="H27" i="1"/>
  <c r="H29" i="1"/>
  <c r="H25" i="9"/>
  <c r="H27" i="9"/>
  <c r="H29" i="9"/>
  <c r="H25" i="8"/>
  <c r="H27" i="8"/>
  <c r="H29" i="8"/>
  <c r="H25" i="7"/>
  <c r="H27" i="7"/>
  <c r="H29" i="7"/>
  <c r="H25" i="6"/>
  <c r="H27" i="6"/>
  <c r="H29" i="6"/>
  <c r="H25" i="5"/>
  <c r="H27" i="5"/>
  <c r="H29" i="5"/>
  <c r="H25" i="4"/>
  <c r="H27" i="4"/>
  <c r="H29" i="4"/>
  <c r="H25" i="3"/>
  <c r="H27" i="3"/>
  <c r="H29" i="3"/>
  <c r="H25" i="2"/>
  <c r="H27" i="2"/>
  <c r="H29" i="2"/>
  <c r="I76" i="2"/>
  <c r="I76" i="3"/>
  <c r="I76" i="4"/>
  <c r="I76" i="5"/>
  <c r="I76" i="6"/>
  <c r="I76" i="7"/>
  <c r="I76" i="8"/>
  <c r="I76" i="9"/>
  <c r="I76" i="1"/>
  <c r="I68" i="2"/>
  <c r="I68" i="3"/>
  <c r="I68" i="4"/>
  <c r="I68" i="5"/>
  <c r="I68" i="6"/>
  <c r="I68" i="7"/>
  <c r="I68" i="8"/>
  <c r="I68" i="9"/>
  <c r="I68" i="1"/>
  <c r="I67" i="2"/>
  <c r="I67" i="3"/>
  <c r="I67" i="4"/>
  <c r="I67" i="5"/>
  <c r="I67" i="6"/>
  <c r="I67" i="7"/>
  <c r="I67" i="8"/>
  <c r="I67" i="9"/>
  <c r="I67" i="1"/>
  <c r="I66" i="2"/>
  <c r="I66" i="3"/>
  <c r="I66" i="4"/>
  <c r="I66" i="5"/>
  <c r="I66" i="6"/>
  <c r="I66" i="7"/>
  <c r="I66" i="8"/>
  <c r="I66" i="9"/>
  <c r="I66" i="1"/>
  <c r="I64" i="2"/>
  <c r="I62" i="2"/>
  <c r="I61" i="2"/>
  <c r="I64" i="3"/>
  <c r="I62" i="3"/>
  <c r="I61" i="3"/>
  <c r="I64" i="4"/>
  <c r="I62" i="4"/>
  <c r="I61" i="4"/>
  <c r="I64" i="5"/>
  <c r="I62" i="5"/>
  <c r="I61" i="5"/>
  <c r="I64" i="6"/>
  <c r="I62" i="6"/>
  <c r="I61" i="6"/>
  <c r="I64" i="7"/>
  <c r="I62" i="7"/>
  <c r="I61" i="7"/>
  <c r="I64" i="8"/>
  <c r="I62" i="8"/>
  <c r="I61" i="8"/>
  <c r="I64" i="9"/>
  <c r="I62" i="9"/>
  <c r="I61" i="9"/>
  <c r="I64" i="1"/>
  <c r="I60" i="2"/>
  <c r="I60" i="3"/>
  <c r="I60" i="4"/>
  <c r="I60" i="5"/>
  <c r="I60" i="6"/>
  <c r="I60" i="7"/>
  <c r="I60" i="8"/>
  <c r="I60" i="9"/>
  <c r="I56" i="2"/>
  <c r="I55" i="2"/>
  <c r="I54" i="2"/>
  <c r="I56" i="3"/>
  <c r="I55" i="3"/>
  <c r="I54" i="3"/>
  <c r="I56" i="4"/>
  <c r="I55" i="4"/>
  <c r="I54" i="4"/>
  <c r="I56" i="5"/>
  <c r="I55" i="5"/>
  <c r="I54" i="5"/>
  <c r="I56" i="6"/>
  <c r="I55" i="6"/>
  <c r="I54" i="6"/>
  <c r="I56" i="7"/>
  <c r="I55" i="7"/>
  <c r="I54" i="7"/>
  <c r="I56" i="8"/>
  <c r="I55" i="8"/>
  <c r="I54" i="8"/>
  <c r="I56" i="9"/>
  <c r="I55" i="9"/>
  <c r="I54" i="9"/>
  <c r="H43" i="2"/>
  <c r="H42" i="2"/>
  <c r="H41" i="2"/>
  <c r="H40" i="2"/>
  <c r="H39" i="2"/>
  <c r="H38" i="2"/>
  <c r="H37" i="2"/>
  <c r="H36" i="2"/>
  <c r="H35" i="2"/>
  <c r="H34" i="2"/>
  <c r="H33" i="2"/>
  <c r="H43" i="3"/>
  <c r="H42" i="3"/>
  <c r="H41" i="3"/>
  <c r="H40" i="3"/>
  <c r="H39" i="3"/>
  <c r="H38" i="3"/>
  <c r="H37" i="3"/>
  <c r="H36" i="3"/>
  <c r="H35" i="3"/>
  <c r="H34" i="3"/>
  <c r="H33" i="3"/>
  <c r="H43" i="4"/>
  <c r="H42" i="4"/>
  <c r="H41" i="4"/>
  <c r="H40" i="4"/>
  <c r="H39" i="4"/>
  <c r="H38" i="4"/>
  <c r="H37" i="4"/>
  <c r="H36" i="4"/>
  <c r="H35" i="4"/>
  <c r="H34" i="4"/>
  <c r="H33" i="4"/>
  <c r="H43" i="5"/>
  <c r="H42" i="5"/>
  <c r="H41" i="5"/>
  <c r="H40" i="5"/>
  <c r="H39" i="5"/>
  <c r="H38" i="5"/>
  <c r="H37" i="5"/>
  <c r="H36" i="5"/>
  <c r="H35" i="5"/>
  <c r="H34" i="5"/>
  <c r="H33" i="5"/>
  <c r="H43" i="6"/>
  <c r="H42" i="6"/>
  <c r="H41" i="6"/>
  <c r="H40" i="6"/>
  <c r="H39" i="6"/>
  <c r="H38" i="6"/>
  <c r="H37" i="6"/>
  <c r="H36" i="6"/>
  <c r="H35" i="6"/>
  <c r="H34" i="6"/>
  <c r="H33" i="6"/>
  <c r="H43" i="7"/>
  <c r="H42" i="7"/>
  <c r="H41" i="7"/>
  <c r="H40" i="7"/>
  <c r="H39" i="7"/>
  <c r="H38" i="7"/>
  <c r="H37" i="7"/>
  <c r="H36" i="7"/>
  <c r="H35" i="7"/>
  <c r="H34" i="7"/>
  <c r="H33" i="7"/>
  <c r="H43" i="8"/>
  <c r="H42" i="8"/>
  <c r="H41" i="8"/>
  <c r="H40" i="8"/>
  <c r="H39" i="8"/>
  <c r="H38" i="8"/>
  <c r="H37" i="8"/>
  <c r="H36" i="8"/>
  <c r="H35" i="8"/>
  <c r="H34" i="8"/>
  <c r="H33" i="8"/>
  <c r="H43" i="9"/>
  <c r="H42" i="9"/>
  <c r="H41" i="9"/>
  <c r="H40" i="9"/>
  <c r="H39" i="9"/>
  <c r="H38" i="9"/>
  <c r="H37" i="9"/>
  <c r="H36" i="9"/>
  <c r="H35" i="9"/>
  <c r="H34" i="9"/>
  <c r="H33" i="9"/>
  <c r="H43" i="1"/>
  <c r="H42" i="1"/>
  <c r="H41" i="1"/>
  <c r="H40" i="1"/>
  <c r="H39" i="1"/>
  <c r="H38" i="1"/>
  <c r="H37" i="1"/>
  <c r="H36" i="1"/>
  <c r="H35" i="1"/>
  <c r="H34" i="1"/>
  <c r="H33" i="1"/>
  <c r="H23" i="2"/>
  <c r="H21" i="2"/>
  <c r="H23" i="3"/>
  <c r="H21" i="3"/>
  <c r="H23" i="4"/>
  <c r="H21" i="4"/>
  <c r="H23" i="5"/>
  <c r="H21" i="5"/>
  <c r="H23" i="6"/>
  <c r="H21" i="6"/>
  <c r="H23" i="7"/>
  <c r="H21" i="7"/>
  <c r="H23" i="8"/>
  <c r="H21" i="8"/>
  <c r="H23" i="9"/>
  <c r="H21" i="9"/>
  <c r="H23" i="1"/>
  <c r="H21" i="1"/>
  <c r="H17" i="2"/>
  <c r="H16" i="2"/>
  <c r="H15" i="2"/>
  <c r="H14" i="2"/>
  <c r="H13" i="2"/>
  <c r="H12" i="2"/>
  <c r="H11" i="2"/>
  <c r="H10" i="2"/>
  <c r="H9" i="2"/>
  <c r="H8" i="2"/>
  <c r="H17" i="3"/>
  <c r="H16" i="3"/>
  <c r="H15" i="3"/>
  <c r="H14" i="3"/>
  <c r="H13" i="3"/>
  <c r="H12" i="3"/>
  <c r="H11" i="3"/>
  <c r="H10" i="3"/>
  <c r="H9" i="3"/>
  <c r="H8" i="3"/>
  <c r="H17" i="4"/>
  <c r="H16" i="4"/>
  <c r="H15" i="4"/>
  <c r="H14" i="4"/>
  <c r="H13" i="4"/>
  <c r="H12" i="4"/>
  <c r="H11" i="4"/>
  <c r="H10" i="4"/>
  <c r="H9" i="4"/>
  <c r="H8" i="4"/>
  <c r="H17" i="5"/>
  <c r="H16" i="5"/>
  <c r="H15" i="5"/>
  <c r="H14" i="5"/>
  <c r="H13" i="5"/>
  <c r="H12" i="5"/>
  <c r="H11" i="5"/>
  <c r="H10" i="5"/>
  <c r="H9" i="5"/>
  <c r="H8" i="5"/>
  <c r="H17" i="6"/>
  <c r="H16" i="6"/>
  <c r="H15" i="6"/>
  <c r="H14" i="6"/>
  <c r="H13" i="6"/>
  <c r="H12" i="6"/>
  <c r="H11" i="6"/>
  <c r="H10" i="6"/>
  <c r="H9" i="6"/>
  <c r="H8" i="6"/>
  <c r="H17" i="7"/>
  <c r="H16" i="7"/>
  <c r="H15" i="7"/>
  <c r="H14" i="7"/>
  <c r="H13" i="7"/>
  <c r="H12" i="7"/>
  <c r="H11" i="7"/>
  <c r="H10" i="7"/>
  <c r="H9" i="7"/>
  <c r="H8" i="7"/>
  <c r="H17" i="8"/>
  <c r="H16" i="8"/>
  <c r="H15" i="8"/>
  <c r="H14" i="8"/>
  <c r="H13" i="8"/>
  <c r="H12" i="8"/>
  <c r="H11" i="8"/>
  <c r="H10" i="8"/>
  <c r="H9" i="8"/>
  <c r="H8" i="8"/>
  <c r="H17" i="9"/>
  <c r="H16" i="9"/>
  <c r="H15" i="9"/>
  <c r="H14" i="9"/>
  <c r="H13" i="9"/>
  <c r="H12" i="9"/>
  <c r="H11" i="9"/>
  <c r="H10" i="9"/>
  <c r="H9" i="9"/>
  <c r="H8" i="9"/>
  <c r="H17" i="1"/>
  <c r="H16" i="1"/>
  <c r="H15" i="1"/>
  <c r="H14" i="1"/>
  <c r="H13" i="1"/>
  <c r="H12" i="1"/>
  <c r="H11" i="1"/>
  <c r="H10" i="1"/>
  <c r="H9" i="1"/>
  <c r="H8" i="1"/>
  <c r="H7" i="2"/>
  <c r="H7" i="3"/>
  <c r="H7" i="4"/>
  <c r="H7" i="5"/>
  <c r="H7" i="6"/>
  <c r="H7" i="7"/>
  <c r="H7" i="8"/>
  <c r="H7" i="9"/>
  <c r="H7" i="1"/>
  <c r="H112" i="3"/>
  <c r="H111" i="3"/>
  <c r="H110" i="3"/>
  <c r="H109" i="3"/>
  <c r="H112" i="4"/>
  <c r="H111" i="4"/>
  <c r="H110" i="4"/>
  <c r="H109" i="4"/>
  <c r="H112" i="5"/>
  <c r="H111" i="5"/>
  <c r="H110" i="5"/>
  <c r="H109" i="5"/>
  <c r="H112" i="6"/>
  <c r="H111" i="6"/>
  <c r="H110" i="6"/>
  <c r="H109" i="6"/>
  <c r="H112" i="7"/>
  <c r="H111" i="7"/>
  <c r="H110" i="7"/>
  <c r="H109" i="7"/>
  <c r="H112" i="8"/>
  <c r="H111" i="8"/>
  <c r="H110" i="8"/>
  <c r="H109" i="8"/>
  <c r="H112" i="9"/>
  <c r="H111" i="9"/>
  <c r="H110" i="9"/>
  <c r="H109" i="9"/>
  <c r="H112" i="1"/>
  <c r="H111" i="1"/>
  <c r="H110" i="1"/>
  <c r="H109" i="1"/>
  <c r="H92" i="2"/>
  <c r="H105" i="3"/>
  <c r="H104" i="3"/>
  <c r="H103" i="3"/>
  <c r="H102" i="3"/>
  <c r="H101" i="3"/>
  <c r="H100" i="3"/>
  <c r="H99" i="3"/>
  <c r="H98" i="3"/>
  <c r="H97" i="3"/>
  <c r="H96" i="3"/>
  <c r="H95" i="3"/>
  <c r="H94" i="3"/>
  <c r="H93" i="3"/>
  <c r="H92" i="3"/>
  <c r="H105" i="4"/>
  <c r="H104" i="4"/>
  <c r="H103" i="4"/>
  <c r="H102" i="4"/>
  <c r="H101" i="4"/>
  <c r="H100" i="4"/>
  <c r="H99" i="4"/>
  <c r="H98" i="4"/>
  <c r="H97" i="4"/>
  <c r="H96" i="4"/>
  <c r="H95" i="4"/>
  <c r="H94" i="4"/>
  <c r="H93" i="4"/>
  <c r="H92" i="4"/>
  <c r="H105" i="5"/>
  <c r="H104" i="5"/>
  <c r="H103" i="5"/>
  <c r="H102" i="5"/>
  <c r="H101" i="5"/>
  <c r="H100" i="5"/>
  <c r="H99" i="5"/>
  <c r="H98" i="5"/>
  <c r="H97" i="5"/>
  <c r="H96" i="5"/>
  <c r="H95" i="5"/>
  <c r="H94" i="5"/>
  <c r="H93" i="5"/>
  <c r="H92" i="5"/>
  <c r="H105" i="6"/>
  <c r="H104" i="6"/>
  <c r="H103" i="6"/>
  <c r="H102" i="6"/>
  <c r="H101" i="6"/>
  <c r="H100" i="6"/>
  <c r="H99" i="6"/>
  <c r="H98" i="6"/>
  <c r="H97" i="6"/>
  <c r="H96" i="6"/>
  <c r="H95" i="6"/>
  <c r="H94" i="6"/>
  <c r="H93" i="6"/>
  <c r="H92" i="6"/>
  <c r="H105" i="7"/>
  <c r="H104" i="7"/>
  <c r="H103" i="7"/>
  <c r="H102" i="7"/>
  <c r="H101" i="7"/>
  <c r="H100" i="7"/>
  <c r="H99" i="7"/>
  <c r="H98" i="7"/>
  <c r="H97" i="7"/>
  <c r="H96" i="7"/>
  <c r="H95" i="7"/>
  <c r="H94" i="7"/>
  <c r="H93" i="7"/>
  <c r="H92" i="7"/>
  <c r="H105" i="8"/>
  <c r="H104" i="8"/>
  <c r="H103" i="8"/>
  <c r="H102" i="8"/>
  <c r="H101" i="8"/>
  <c r="H100" i="8"/>
  <c r="H99" i="8"/>
  <c r="H98" i="8"/>
  <c r="H97" i="8"/>
  <c r="H96" i="8"/>
  <c r="H95" i="8"/>
  <c r="H94" i="8"/>
  <c r="H93" i="8"/>
  <c r="H92" i="8"/>
  <c r="H105" i="9"/>
  <c r="H104" i="9"/>
  <c r="H103" i="9"/>
  <c r="H102" i="9"/>
  <c r="H101" i="9"/>
  <c r="H100" i="9"/>
  <c r="H99" i="9"/>
  <c r="H98" i="9"/>
  <c r="H97" i="9"/>
  <c r="H96" i="9"/>
  <c r="H95" i="9"/>
  <c r="H94" i="9"/>
  <c r="H93" i="9"/>
  <c r="H92" i="9"/>
  <c r="H105" i="1"/>
  <c r="H104" i="1"/>
  <c r="H103" i="1"/>
  <c r="H102" i="1"/>
  <c r="H101" i="1"/>
  <c r="H100" i="1"/>
  <c r="H99" i="1"/>
  <c r="H98" i="1"/>
  <c r="H97" i="1"/>
  <c r="H96" i="1"/>
  <c r="H95" i="1"/>
  <c r="H94" i="1"/>
  <c r="H93" i="1"/>
  <c r="H92" i="1"/>
  <c r="H123" i="2"/>
  <c r="H121" i="2"/>
  <c r="H120" i="2"/>
  <c r="H119" i="2"/>
  <c r="H118" i="2"/>
  <c r="H117" i="2"/>
  <c r="H116" i="2"/>
  <c r="H123" i="3"/>
  <c r="H121" i="3"/>
  <c r="H120" i="3"/>
  <c r="H119" i="3"/>
  <c r="H118" i="3"/>
  <c r="H117" i="3"/>
  <c r="H116" i="3"/>
  <c r="H123" i="4"/>
  <c r="H121" i="4"/>
  <c r="H120" i="4"/>
  <c r="H119" i="4"/>
  <c r="H118" i="4"/>
  <c r="H117" i="4"/>
  <c r="H116" i="4"/>
  <c r="H123" i="5"/>
  <c r="H121" i="5"/>
  <c r="H120" i="5"/>
  <c r="H119" i="5"/>
  <c r="H118" i="5"/>
  <c r="H117" i="5"/>
  <c r="H116" i="5"/>
  <c r="H123" i="6"/>
  <c r="H121" i="6"/>
  <c r="H120" i="6"/>
  <c r="H119" i="6"/>
  <c r="H118" i="6"/>
  <c r="H117" i="6"/>
  <c r="H116" i="6"/>
  <c r="H123" i="7"/>
  <c r="H121" i="7"/>
  <c r="H120" i="7"/>
  <c r="H119" i="7"/>
  <c r="H118" i="7"/>
  <c r="H117" i="7"/>
  <c r="H116" i="7"/>
  <c r="H123" i="8"/>
  <c r="H121" i="8"/>
  <c r="H120" i="8"/>
  <c r="H119" i="8"/>
  <c r="H118" i="8"/>
  <c r="H117" i="8"/>
  <c r="H116" i="8"/>
  <c r="H123" i="9"/>
  <c r="H121" i="9"/>
  <c r="H120" i="9"/>
  <c r="H119" i="9"/>
  <c r="H118" i="9"/>
  <c r="H117" i="9"/>
  <c r="H116" i="9"/>
  <c r="H123" i="1"/>
  <c r="H121" i="1"/>
  <c r="H120" i="1"/>
  <c r="H119" i="1"/>
  <c r="H118" i="1"/>
  <c r="H117" i="1"/>
  <c r="H116" i="1"/>
  <c r="H115" i="2"/>
  <c r="H115" i="3"/>
  <c r="H115" i="4"/>
  <c r="H115" i="5"/>
  <c r="H115" i="6"/>
  <c r="H115" i="7"/>
  <c r="H115" i="8"/>
  <c r="H115" i="9"/>
  <c r="H115" i="1"/>
  <c r="H86" i="2"/>
  <c r="H85" i="2"/>
  <c r="H83" i="2"/>
  <c r="H82" i="2"/>
  <c r="H81" i="2"/>
  <c r="H80" i="2"/>
  <c r="H86" i="3"/>
  <c r="H85" i="3"/>
  <c r="H83" i="3"/>
  <c r="H82" i="3"/>
  <c r="H81" i="3"/>
  <c r="H80" i="3"/>
  <c r="H86" i="4"/>
  <c r="H85" i="4"/>
  <c r="H83" i="4"/>
  <c r="H82" i="4"/>
  <c r="H81" i="4"/>
  <c r="H80" i="4"/>
  <c r="H86" i="5"/>
  <c r="H85" i="5"/>
  <c r="H83" i="5"/>
  <c r="H82" i="5"/>
  <c r="H81" i="5"/>
  <c r="H80" i="5"/>
  <c r="H86" i="6"/>
  <c r="H85" i="6"/>
  <c r="H83" i="6"/>
  <c r="H82" i="6"/>
  <c r="H81" i="6"/>
  <c r="H80" i="6"/>
  <c r="H86" i="7"/>
  <c r="H85" i="7"/>
  <c r="H83" i="7"/>
  <c r="H82" i="7"/>
  <c r="H81" i="7"/>
  <c r="H80" i="7"/>
  <c r="H86" i="8"/>
  <c r="H85" i="8"/>
  <c r="H83" i="8"/>
  <c r="H82" i="8"/>
  <c r="H81" i="8"/>
  <c r="H80" i="8"/>
  <c r="H86" i="9"/>
  <c r="H85" i="9"/>
  <c r="H83" i="9"/>
  <c r="H82" i="9"/>
  <c r="H81" i="9"/>
  <c r="H80" i="9"/>
  <c r="H86" i="1"/>
  <c r="H85" i="1"/>
  <c r="H83" i="1"/>
  <c r="H82" i="1"/>
  <c r="H81" i="1"/>
  <c r="H80" i="1"/>
  <c r="H73" i="2"/>
  <c r="H74" i="2"/>
  <c r="H75" i="2"/>
  <c r="H77" i="2"/>
  <c r="H78" i="2"/>
  <c r="H73" i="3"/>
  <c r="H74" i="3"/>
  <c r="H75" i="3"/>
  <c r="H77" i="3"/>
  <c r="H78" i="3"/>
  <c r="H73" i="4"/>
  <c r="H74" i="4"/>
  <c r="H75" i="4"/>
  <c r="H77" i="4"/>
  <c r="H78" i="4"/>
  <c r="H73" i="5"/>
  <c r="H74" i="5"/>
  <c r="H75" i="5"/>
  <c r="H77" i="5"/>
  <c r="H78" i="5"/>
  <c r="H73" i="6"/>
  <c r="H74" i="6"/>
  <c r="H75" i="6"/>
  <c r="H77" i="6"/>
  <c r="H78" i="6"/>
  <c r="H73" i="7"/>
  <c r="H74" i="7"/>
  <c r="H75" i="7"/>
  <c r="H77" i="7"/>
  <c r="H78" i="7"/>
  <c r="H73" i="8"/>
  <c r="H74" i="8"/>
  <c r="H75" i="8"/>
  <c r="H77" i="8"/>
  <c r="H78" i="8"/>
  <c r="H73" i="9"/>
  <c r="H74" i="9"/>
  <c r="H75" i="9"/>
  <c r="H77" i="9"/>
  <c r="H78" i="9"/>
  <c r="H73" i="1"/>
  <c r="H74" i="1"/>
  <c r="H75" i="1"/>
  <c r="H77" i="1"/>
  <c r="H78" i="1"/>
  <c r="H72" i="2"/>
  <c r="H72" i="3"/>
  <c r="H72" i="4"/>
  <c r="H72" i="5"/>
  <c r="H72" i="6"/>
  <c r="H72" i="7"/>
  <c r="H72" i="8"/>
  <c r="H72" i="9"/>
  <c r="H72" i="1"/>
  <c r="H71" i="2"/>
  <c r="H71" i="3"/>
  <c r="H71" i="4"/>
  <c r="H71" i="5"/>
  <c r="H71" i="6"/>
  <c r="H71" i="7"/>
  <c r="H71" i="8"/>
  <c r="H71" i="9"/>
  <c r="H71" i="1"/>
  <c r="G89" i="8" l="1"/>
  <c r="G89" i="5"/>
  <c r="H89" i="4"/>
  <c r="H89" i="5"/>
</calcChain>
</file>

<file path=xl/sharedStrings.xml><?xml version="1.0" encoding="utf-8"?>
<sst xmlns="http://schemas.openxmlformats.org/spreadsheetml/2006/main" count="5758" uniqueCount="2323">
  <si>
    <t/>
  </si>
  <si>
    <t>Subject</t>
  </si>
  <si>
    <t>Estimate</t>
  </si>
  <si>
    <t>Estimate Margin of Error</t>
  </si>
  <si>
    <t>Percent</t>
  </si>
  <si>
    <t>Percent Margin of Error</t>
  </si>
  <si>
    <t>EMPLOYMENT STATUS</t>
  </si>
  <si>
    <t>28,445,585</t>
  </si>
  <si>
    <t>+/-4,159</t>
  </si>
  <si>
    <t>(X)</t>
  </si>
  <si>
    <t>18,418,306</t>
  </si>
  <si>
    <t>+/-17,253</t>
  </si>
  <si>
    <t>64.7%</t>
  </si>
  <si>
    <t>+/-0.1</t>
  </si>
  <si>
    <t>18,274,871</t>
  </si>
  <si>
    <t>+/-17,360</t>
  </si>
  <si>
    <t>64.2%</t>
  </si>
  <si>
    <t>16,632,466</t>
  </si>
  <si>
    <t>+/-19,046</t>
  </si>
  <si>
    <t>58.5%</t>
  </si>
  <si>
    <t>1,642,405</t>
  </si>
  <si>
    <t>+/-9,158</t>
  </si>
  <si>
    <t>5.8%</t>
  </si>
  <si>
    <t>143,435</t>
  </si>
  <si>
    <t>+/-2,902</t>
  </si>
  <si>
    <t>0.5%</t>
  </si>
  <si>
    <t>10,027,279</t>
  </si>
  <si>
    <t>+/-16,830</t>
  </si>
  <si>
    <t>35.3%</t>
  </si>
  <si>
    <t>9.0%</t>
  </si>
  <si>
    <t>14,411,604</t>
  </si>
  <si>
    <t>+/-3,532</t>
  </si>
  <si>
    <t>8,356,461</t>
  </si>
  <si>
    <t>+/-11,780</t>
  </si>
  <si>
    <t>58.0%</t>
  </si>
  <si>
    <t>8,338,362</t>
  </si>
  <si>
    <t>+/-11,988</t>
  </si>
  <si>
    <t>57.9%</t>
  </si>
  <si>
    <t>7,594,598</t>
  </si>
  <si>
    <t>+/-11,990</t>
  </si>
  <si>
    <t>52.7%</t>
  </si>
  <si>
    <t>2,916,428</t>
  </si>
  <si>
    <t>+/-5,717</t>
  </si>
  <si>
    <t>1,723,095</t>
  </si>
  <si>
    <t>+/-9,837</t>
  </si>
  <si>
    <t>59.1%</t>
  </si>
  <si>
    <t>+/-0.3</t>
  </si>
  <si>
    <t>5,908,339</t>
  </si>
  <si>
    <t>+/-7,204</t>
  </si>
  <si>
    <t>3,917,569</t>
  </si>
  <si>
    <t>+/-11,928</t>
  </si>
  <si>
    <t>66.3%</t>
  </si>
  <si>
    <t>+/-0.2</t>
  </si>
  <si>
    <t>COMMUTING TO WORK</t>
  </si>
  <si>
    <t>16,271,905</t>
  </si>
  <si>
    <t>+/-18,525</t>
  </si>
  <si>
    <t>11,870,741</t>
  </si>
  <si>
    <t>+/-18,930</t>
  </si>
  <si>
    <t>73.0%</t>
  </si>
  <si>
    <t>1,939,796</t>
  </si>
  <si>
    <t>+/-14,370</t>
  </si>
  <si>
    <t>11.9%</t>
  </si>
  <si>
    <t>834,363</t>
  </si>
  <si>
    <t>+/-7,357</t>
  </si>
  <si>
    <t>5.1%</t>
  </si>
  <si>
    <t>450,439</t>
  </si>
  <si>
    <t>+/-5,924</t>
  </si>
  <si>
    <t>2.8%</t>
  </si>
  <si>
    <t>370,747</t>
  </si>
  <si>
    <t>+/-4,947</t>
  </si>
  <si>
    <t>2.3%</t>
  </si>
  <si>
    <t>805,819</t>
  </si>
  <si>
    <t>+/-7,293</t>
  </si>
  <si>
    <t>5.0%</t>
  </si>
  <si>
    <t>26.9</t>
  </si>
  <si>
    <t>17.4%</t>
  </si>
  <si>
    <t>9.9%</t>
  </si>
  <si>
    <t>11.1%</t>
  </si>
  <si>
    <t>356,312</t>
  </si>
  <si>
    <t>+/-5,356</t>
  </si>
  <si>
    <t>2.1%</t>
  </si>
  <si>
    <t>1,157,120</t>
  </si>
  <si>
    <t>+/-8,675</t>
  </si>
  <si>
    <t>7.0%</t>
  </si>
  <si>
    <t>1,721,087</t>
  </si>
  <si>
    <t>+/-10,389</t>
  </si>
  <si>
    <t>10.3%</t>
  </si>
  <si>
    <t>569,555</t>
  </si>
  <si>
    <t>+/-5,224</t>
  </si>
  <si>
    <t>3.4%</t>
  </si>
  <si>
    <t>1,833,165</t>
  </si>
  <si>
    <t>+/-12,116</t>
  </si>
  <si>
    <t>11.0%</t>
  </si>
  <si>
    <t>782,174</t>
  </si>
  <si>
    <t>+/-5,880</t>
  </si>
  <si>
    <t>4.7%</t>
  </si>
  <si>
    <t>499,869</t>
  </si>
  <si>
    <t>+/-4,806</t>
  </si>
  <si>
    <t>3.0%</t>
  </si>
  <si>
    <t>1,166,047</t>
  </si>
  <si>
    <t>+/-7,841</t>
  </si>
  <si>
    <t>2,031,092</t>
  </si>
  <si>
    <t>+/-9,796</t>
  </si>
  <si>
    <t>12.2%</t>
  </si>
  <si>
    <t>3,341,712</t>
  </si>
  <si>
    <t>+/-17,697</t>
  </si>
  <si>
    <t>20.1%</t>
  </si>
  <si>
    <t>1,535,354</t>
  </si>
  <si>
    <t>+/-11,913</t>
  </si>
  <si>
    <t>9.2%</t>
  </si>
  <si>
    <t>869,433</t>
  </si>
  <si>
    <t>+/-8,094</t>
  </si>
  <si>
    <t>5.2%</t>
  </si>
  <si>
    <t>769,546</t>
  </si>
  <si>
    <t>+/-7,055</t>
  </si>
  <si>
    <t>4.6%</t>
  </si>
  <si>
    <t>CLASS OF WORKER</t>
  </si>
  <si>
    <t>12,729,790</t>
  </si>
  <si>
    <t>+/-18,223</t>
  </si>
  <si>
    <t>76.5%</t>
  </si>
  <si>
    <t>2,425,341</t>
  </si>
  <si>
    <t>+/-16,344</t>
  </si>
  <si>
    <t>14.6%</t>
  </si>
  <si>
    <t>1,444,135</t>
  </si>
  <si>
    <t>+/-9,645</t>
  </si>
  <si>
    <t>8.7%</t>
  </si>
  <si>
    <t>33,200</t>
  </si>
  <si>
    <t>+/-1,326</t>
  </si>
  <si>
    <t>0.2%</t>
  </si>
  <si>
    <t>12,392,852</t>
  </si>
  <si>
    <t>+/-22,329</t>
  </si>
  <si>
    <t>+/-6,172</t>
  </si>
  <si>
    <t>5.3%</t>
  </si>
  <si>
    <t>+/-4,962</t>
  </si>
  <si>
    <t>+/-7,201</t>
  </si>
  <si>
    <t>9.5%</t>
  </si>
  <si>
    <t>+/-9,092</t>
  </si>
  <si>
    <t>9.1%</t>
  </si>
  <si>
    <t>+/-8,671</t>
  </si>
  <si>
    <t>12.7%</t>
  </si>
  <si>
    <t>+/-9,855</t>
  </si>
  <si>
    <t>17.6%</t>
  </si>
  <si>
    <t>+/-7,648</t>
  </si>
  <si>
    <t>12.8%</t>
  </si>
  <si>
    <t>+/-10,837</t>
  </si>
  <si>
    <t>15.0%</t>
  </si>
  <si>
    <t>+/-5,973</t>
  </si>
  <si>
    <t>6.4%</t>
  </si>
  <si>
    <t>+/-6,073</t>
  </si>
  <si>
    <t>6.5%</t>
  </si>
  <si>
    <t>10,172,024</t>
  </si>
  <si>
    <t>+/-19,256</t>
  </si>
  <si>
    <t>82.1%</t>
  </si>
  <si>
    <t>2,976,629</t>
  </si>
  <si>
    <t>+/-12,855</t>
  </si>
  <si>
    <t>24.0%</t>
  </si>
  <si>
    <t>1,892,554</t>
  </si>
  <si>
    <t>+/-11,814</t>
  </si>
  <si>
    <t>15.3%</t>
  </si>
  <si>
    <t>+/-148</t>
  </si>
  <si>
    <t>616,516</t>
  </si>
  <si>
    <t>+/-5,298</t>
  </si>
  <si>
    <t>+/-4,676</t>
  </si>
  <si>
    <t>+/-6,518</t>
  </si>
  <si>
    <t>5.4%</t>
  </si>
  <si>
    <t>+/-22,852</t>
  </si>
  <si>
    <t>+/-4,421</t>
  </si>
  <si>
    <t>3.9%</t>
  </si>
  <si>
    <t>+/-3,499</t>
  </si>
  <si>
    <t>3.1%</t>
  </si>
  <si>
    <t>+/-5,812</t>
  </si>
  <si>
    <t>8.2%</t>
  </si>
  <si>
    <t>+/-6,775</t>
  </si>
  <si>
    <t>8.5%</t>
  </si>
  <si>
    <t>+/-6,830</t>
  </si>
  <si>
    <t>+/-8,925</t>
  </si>
  <si>
    <t>17.8%</t>
  </si>
  <si>
    <t>+/-8,402</t>
  </si>
  <si>
    <t>13.7%</t>
  </si>
  <si>
    <t>+/-11,216</t>
  </si>
  <si>
    <t>17.2%</t>
  </si>
  <si>
    <t>+/-6,326</t>
  </si>
  <si>
    <t>7.6%</t>
  </si>
  <si>
    <t>+/-6,012</t>
  </si>
  <si>
    <t>7.9%</t>
  </si>
  <si>
    <t>+/-286</t>
  </si>
  <si>
    <t>+/-254</t>
  </si>
  <si>
    <t>10.2%</t>
  </si>
  <si>
    <t xml:space="preserve">    With related children under 18 years</t>
  </si>
  <si>
    <t>15.1%</t>
  </si>
  <si>
    <t xml:space="preserve">      With related children under 5 years only</t>
  </si>
  <si>
    <t>6.1%</t>
  </si>
  <si>
    <t>24.6%</t>
  </si>
  <si>
    <t>32.8%</t>
  </si>
  <si>
    <t>+/-0.4</t>
  </si>
  <si>
    <t>37.3%</t>
  </si>
  <si>
    <t>+/-0.8</t>
  </si>
  <si>
    <t>19.1%</t>
  </si>
  <si>
    <t>18.0%</t>
  </si>
  <si>
    <t>12.4%</t>
  </si>
  <si>
    <t>11.6%</t>
  </si>
  <si>
    <t>23.7%</t>
  </si>
  <si>
    <t>9,321,032</t>
  </si>
  <si>
    <t>+/-2,489</t>
  </si>
  <si>
    <t>6,296,886</t>
  </si>
  <si>
    <t>+/-9,031</t>
  </si>
  <si>
    <t>67.6%</t>
  </si>
  <si>
    <t>6,270,852</t>
  </si>
  <si>
    <t>+/-8,863</t>
  </si>
  <si>
    <t>67.3%</t>
  </si>
  <si>
    <t>5,604,535</t>
  </si>
  <si>
    <t>+/-10,343</t>
  </si>
  <si>
    <t>60.1%</t>
  </si>
  <si>
    <t>666,317</t>
  </si>
  <si>
    <t>+/-6,821</t>
  </si>
  <si>
    <t>7.1%</t>
  </si>
  <si>
    <t>26,034</t>
  </si>
  <si>
    <t>+/-1,286</t>
  </si>
  <si>
    <t>0.3%</t>
  </si>
  <si>
    <t>3,024,146</t>
  </si>
  <si>
    <t>+/-8,964</t>
  </si>
  <si>
    <t>32.4%</t>
  </si>
  <si>
    <t>10.6%</t>
  </si>
  <si>
    <t>4,614,180</t>
  </si>
  <si>
    <t>+/-2,151</t>
  </si>
  <si>
    <t>2,684,094</t>
  </si>
  <si>
    <t>58.2%</t>
  </si>
  <si>
    <t>2,680,522</t>
  </si>
  <si>
    <t>+/-6,988</t>
  </si>
  <si>
    <t>58.1%</t>
  </si>
  <si>
    <t>2,373,174</t>
  </si>
  <si>
    <t>+/-7,248</t>
  </si>
  <si>
    <t>51.4%</t>
  </si>
  <si>
    <t>1,510,116</t>
  </si>
  <si>
    <t>+/-4,389</t>
  </si>
  <si>
    <t>877,569</t>
  </si>
  <si>
    <t>2,871,910</t>
  </si>
  <si>
    <t>+/-5,241</t>
  </si>
  <si>
    <t>1,851,994</t>
  </si>
  <si>
    <t>+/-9,188</t>
  </si>
  <si>
    <t>64.5%</t>
  </si>
  <si>
    <t>5,462,425</t>
  </si>
  <si>
    <t>+/-10,506</t>
  </si>
  <si>
    <t>3,738,304</t>
  </si>
  <si>
    <t>+/-11,356</t>
  </si>
  <si>
    <t>68.4%</t>
  </si>
  <si>
    <t>902,207</t>
  </si>
  <si>
    <t>+/-9,036</t>
  </si>
  <si>
    <t>16.5%</t>
  </si>
  <si>
    <t>364,353</t>
  </si>
  <si>
    <t>+/-5,208</t>
  </si>
  <si>
    <t>6.7%</t>
  </si>
  <si>
    <t>164,110</t>
  </si>
  <si>
    <t>+/-4,154</t>
  </si>
  <si>
    <t>138,982</t>
  </si>
  <si>
    <t>+/-3,286</t>
  </si>
  <si>
    <t>2.5%</t>
  </si>
  <si>
    <t>154,469</t>
  </si>
  <si>
    <t>+/-2,882</t>
  </si>
  <si>
    <t>27.1</t>
  </si>
  <si>
    <t>257,773</t>
  </si>
  <si>
    <t>+/-4,878</t>
  </si>
  <si>
    <t>553,735</t>
  </si>
  <si>
    <t>+/-6,220</t>
  </si>
  <si>
    <t>676,984</t>
  </si>
  <si>
    <t>+/-6,059</t>
  </si>
  <si>
    <t>12.1%</t>
  </si>
  <si>
    <t>214,292</t>
  </si>
  <si>
    <t>+/-3,464</t>
  </si>
  <si>
    <t>3.8%</t>
  </si>
  <si>
    <t>652,172</t>
  </si>
  <si>
    <t>+/-8,045</t>
  </si>
  <si>
    <t>277,701</t>
  </si>
  <si>
    <t>+/-4,302</t>
  </si>
  <si>
    <t>93,202</t>
  </si>
  <si>
    <t>+/-2,235</t>
  </si>
  <si>
    <t>1.7%</t>
  </si>
  <si>
    <t>266,498</t>
  </si>
  <si>
    <t>+/-3,669</t>
  </si>
  <si>
    <t>4.8%</t>
  </si>
  <si>
    <t>565,439</t>
  </si>
  <si>
    <t>+/-6,112</t>
  </si>
  <si>
    <t>10.1%</t>
  </si>
  <si>
    <t>868,079</t>
  </si>
  <si>
    <t>+/-7,468</t>
  </si>
  <si>
    <t>15.5%</t>
  </si>
  <si>
    <t>642,437</t>
  </si>
  <si>
    <t>+/-6,729</t>
  </si>
  <si>
    <t>11.5%</t>
  </si>
  <si>
    <t>349,966</t>
  </si>
  <si>
    <t>+/-5,211</t>
  </si>
  <si>
    <t>6.2%</t>
  </si>
  <si>
    <t>186,257</t>
  </si>
  <si>
    <t>+/-3,584</t>
  </si>
  <si>
    <t>3.3%</t>
  </si>
  <si>
    <t>4,575,525</t>
  </si>
  <si>
    <t>+/-12,640</t>
  </si>
  <si>
    <t>81.6%</t>
  </si>
  <si>
    <t>612,035</t>
  </si>
  <si>
    <t>+/-8,282</t>
  </si>
  <si>
    <t>10.9%</t>
  </si>
  <si>
    <t>406,643</t>
  </si>
  <si>
    <t>+/-5,254</t>
  </si>
  <si>
    <t>7.3%</t>
  </si>
  <si>
    <t>10,332</t>
  </si>
  <si>
    <t>+/-770</t>
  </si>
  <si>
    <t>3,304,185</t>
  </si>
  <si>
    <t>179,693</t>
  </si>
  <si>
    <t>+/-3,080</t>
  </si>
  <si>
    <t>188,436</t>
  </si>
  <si>
    <t>+/-2,845</t>
  </si>
  <si>
    <t>5.7%</t>
  </si>
  <si>
    <t>418,508</t>
  </si>
  <si>
    <t>+/-4,482</t>
  </si>
  <si>
    <t>414,585</t>
  </si>
  <si>
    <t>+/-4,910</t>
  </si>
  <si>
    <t>12.5%</t>
  </si>
  <si>
    <t>543,109</t>
  </si>
  <si>
    <t>+/-5,192</t>
  </si>
  <si>
    <t>16.4%</t>
  </si>
  <si>
    <t>659,729</t>
  </si>
  <si>
    <t>+/-6,237</t>
  </si>
  <si>
    <t>20.0%</t>
  </si>
  <si>
    <t>389,570</t>
  </si>
  <si>
    <t>+/-4,608</t>
  </si>
  <si>
    <t>11.8%</t>
  </si>
  <si>
    <t>348,453</t>
  </si>
  <si>
    <t>+/-4,560</t>
  </si>
  <si>
    <t>10.5%</t>
  </si>
  <si>
    <t>99,812</t>
  </si>
  <si>
    <t>+/-2,269</t>
  </si>
  <si>
    <t>62,290</t>
  </si>
  <si>
    <t>+/-1,764</t>
  </si>
  <si>
    <t>1.9%</t>
  </si>
  <si>
    <t>+/-225</t>
  </si>
  <si>
    <t>2,980,784</t>
  </si>
  <si>
    <t>+/-8,719</t>
  </si>
  <si>
    <t>90.2%</t>
  </si>
  <si>
    <t>512,796</t>
  </si>
  <si>
    <t>+/-4,507</t>
  </si>
  <si>
    <t>12,881</t>
  </si>
  <si>
    <t>272,160</t>
  </si>
  <si>
    <t>+/-3,888</t>
  </si>
  <si>
    <t>151,087</t>
  </si>
  <si>
    <t>+/-2,598</t>
  </si>
  <si>
    <t>167,445</t>
  </si>
  <si>
    <t>+/-2,936</t>
  </si>
  <si>
    <t>333,839</t>
  </si>
  <si>
    <t>+/-3,870</t>
  </si>
  <si>
    <t>2,714,013</t>
  </si>
  <si>
    <t>+/-8,640</t>
  </si>
  <si>
    <t>149,133</t>
  </si>
  <si>
    <t>5.5%</t>
  </si>
  <si>
    <t>132,002</t>
  </si>
  <si>
    <t>+/-2,510</t>
  </si>
  <si>
    <t>4.9%</t>
  </si>
  <si>
    <t>350,065</t>
  </si>
  <si>
    <t>+/-4,203</t>
  </si>
  <si>
    <t>12.9%</t>
  </si>
  <si>
    <t>348,684</t>
  </si>
  <si>
    <t>+/-4,193</t>
  </si>
  <si>
    <t>454,078</t>
  </si>
  <si>
    <t>+/-4,768</t>
  </si>
  <si>
    <t>16.7%</t>
  </si>
  <si>
    <t>540,898</t>
  </si>
  <si>
    <t>+/-5,470</t>
  </si>
  <si>
    <t>19.9%</t>
  </si>
  <si>
    <t>320,393</t>
  </si>
  <si>
    <t>+/-4,557</t>
  </si>
  <si>
    <t>285,761</t>
  </si>
  <si>
    <t>+/-4,226</t>
  </si>
  <si>
    <t>82,229</t>
  </si>
  <si>
    <t>+/-2,277</t>
  </si>
  <si>
    <t>50,770</t>
  </si>
  <si>
    <t>+/-1,596</t>
  </si>
  <si>
    <t>+/-529</t>
  </si>
  <si>
    <t>22.4%</t>
  </si>
  <si>
    <t>20.9%</t>
  </si>
  <si>
    <t>+/-0.6</t>
  </si>
  <si>
    <t>33.5%</t>
  </si>
  <si>
    <t>+/-0.5</t>
  </si>
  <si>
    <t>40.9%</t>
  </si>
  <si>
    <t>43.4%</t>
  </si>
  <si>
    <t>+/-1.5</t>
  </si>
  <si>
    <t>26.3%</t>
  </si>
  <si>
    <t>25.0%</t>
  </si>
  <si>
    <t>16.6%</t>
  </si>
  <si>
    <t>16.8%</t>
  </si>
  <si>
    <t>13.8%</t>
  </si>
  <si>
    <t>18.4%</t>
  </si>
  <si>
    <t>31.9%</t>
  </si>
  <si>
    <t>12,793,154</t>
  </si>
  <si>
    <t>+/-3,858</t>
  </si>
  <si>
    <t>8,109,896</t>
  </si>
  <si>
    <t>+/-11,044</t>
  </si>
  <si>
    <t>63.4%</t>
  </si>
  <si>
    <t>8,024,060</t>
  </si>
  <si>
    <t>+/-11,126</t>
  </si>
  <si>
    <t>62.7%</t>
  </si>
  <si>
    <t>7,429,525</t>
  </si>
  <si>
    <t>+/-12,299</t>
  </si>
  <si>
    <t>594,535</t>
  </si>
  <si>
    <t>+/-4,817</t>
  </si>
  <si>
    <t>85,836</t>
  </si>
  <si>
    <t>+/-2,280</t>
  </si>
  <si>
    <t>0.7%</t>
  </si>
  <si>
    <t>4,683,258</t>
  </si>
  <si>
    <t>+/-10,782</t>
  </si>
  <si>
    <t>36.6%</t>
  </si>
  <si>
    <t>7.4%</t>
  </si>
  <si>
    <t>6,470,368</t>
  </si>
  <si>
    <t>+/-2,666</t>
  </si>
  <si>
    <t>3,691,852</t>
  </si>
  <si>
    <t>57.1%</t>
  </si>
  <si>
    <t>3,682,338</t>
  </si>
  <si>
    <t>+/-7,226</t>
  </si>
  <si>
    <t>56.9%</t>
  </si>
  <si>
    <t>3,426,191</t>
  </si>
  <si>
    <t>+/-7,531</t>
  </si>
  <si>
    <t>53.0%</t>
  </si>
  <si>
    <t>792,810</t>
  </si>
  <si>
    <t>+/-2,873</t>
  </si>
  <si>
    <t>459,455</t>
  </si>
  <si>
    <t>1,777,367</t>
  </si>
  <si>
    <t>+/-3,939</t>
  </si>
  <si>
    <t>1,193,482</t>
  </si>
  <si>
    <t>+/-6,194</t>
  </si>
  <si>
    <t>67.1%</t>
  </si>
  <si>
    <t>7,291,698</t>
  </si>
  <si>
    <t>+/-11,553</t>
  </si>
  <si>
    <t>5,580,778</t>
  </si>
  <si>
    <t>+/-12,437</t>
  </si>
  <si>
    <t>606,968</t>
  </si>
  <si>
    <t>+/-6,990</t>
  </si>
  <si>
    <t>8.3%</t>
  </si>
  <si>
    <t>231,701</t>
  </si>
  <si>
    <t>+/-3,541</t>
  </si>
  <si>
    <t>3.2%</t>
  </si>
  <si>
    <t>194,080</t>
  </si>
  <si>
    <t>+/-3,282</t>
  </si>
  <si>
    <t>2.7%</t>
  </si>
  <si>
    <t>171,856</t>
  </si>
  <si>
    <t>+/-2,775</t>
  </si>
  <si>
    <t>2.4%</t>
  </si>
  <si>
    <t>506,315</t>
  </si>
  <si>
    <t>+/-5,691</t>
  </si>
  <si>
    <t>6.9%</t>
  </si>
  <si>
    <t>26.1</t>
  </si>
  <si>
    <t>6.6%</t>
  </si>
  <si>
    <t>83,634</t>
  </si>
  <si>
    <t>+/-2,086</t>
  </si>
  <si>
    <t>1.1%</t>
  </si>
  <si>
    <t>503,813</t>
  </si>
  <si>
    <t>+/-5,756</t>
  </si>
  <si>
    <t>6.8%</t>
  </si>
  <si>
    <t>634,090</t>
  </si>
  <si>
    <t>+/-5,768</t>
  </si>
  <si>
    <t>241,216</t>
  </si>
  <si>
    <t>+/-3,504</t>
  </si>
  <si>
    <t>804,238</t>
  </si>
  <si>
    <t>+/-7,122</t>
  </si>
  <si>
    <t>10.8%</t>
  </si>
  <si>
    <t>297,450</t>
  </si>
  <si>
    <t>+/-4,198</t>
  </si>
  <si>
    <t>4.0%</t>
  </si>
  <si>
    <t>286,729</t>
  </si>
  <si>
    <t>+/-3,059</t>
  </si>
  <si>
    <t>624,829</t>
  </si>
  <si>
    <t>+/-5,417</t>
  </si>
  <si>
    <t>8.4%</t>
  </si>
  <si>
    <t>1,023,541</t>
  </si>
  <si>
    <t>+/-5,919</t>
  </si>
  <si>
    <t>1,609,436</t>
  </si>
  <si>
    <t>+/-10,337</t>
  </si>
  <si>
    <t>21.7%</t>
  </si>
  <si>
    <t>591,931</t>
  </si>
  <si>
    <t>+/-6,461</t>
  </si>
  <si>
    <t>8.0%</t>
  </si>
  <si>
    <t>348,350</t>
  </si>
  <si>
    <t>+/-4,132</t>
  </si>
  <si>
    <t>380,268</t>
  </si>
  <si>
    <t>+/-3,964</t>
  </si>
  <si>
    <t>5,404,267</t>
  </si>
  <si>
    <t>+/-10,152</t>
  </si>
  <si>
    <t>72.7%</t>
  </si>
  <si>
    <t>1,208,902</t>
  </si>
  <si>
    <t>+/-8,233</t>
  </si>
  <si>
    <t>16.3%</t>
  </si>
  <si>
    <t>801,015</t>
  </si>
  <si>
    <t>+/-7,235</t>
  </si>
  <si>
    <t>15,341</t>
  </si>
  <si>
    <t>+/-959</t>
  </si>
  <si>
    <t>6,487,457</t>
  </si>
  <si>
    <t>288,697</t>
  </si>
  <si>
    <t>+/-4,252</t>
  </si>
  <si>
    <t>4.5%</t>
  </si>
  <si>
    <t>288,925</t>
  </si>
  <si>
    <t>+/-3,462</t>
  </si>
  <si>
    <t>521,707</t>
  </si>
  <si>
    <t>+/-4,767</t>
  </si>
  <si>
    <t>505,394</t>
  </si>
  <si>
    <t>+/-4,850</t>
  </si>
  <si>
    <t>7.8%</t>
  </si>
  <si>
    <t>727,890</t>
  </si>
  <si>
    <t>+/-5,179</t>
  </si>
  <si>
    <t>11.2%</t>
  </si>
  <si>
    <t>1,092,494</t>
  </si>
  <si>
    <t>+/-6,618</t>
  </si>
  <si>
    <t>870,156</t>
  </si>
  <si>
    <t>+/-5,792</t>
  </si>
  <si>
    <t>13.4%</t>
  </si>
  <si>
    <t>1,103,078</t>
  </si>
  <si>
    <t>+/-7,059</t>
  </si>
  <si>
    <t>17.0%</t>
  </si>
  <si>
    <t>509,312</t>
  </si>
  <si>
    <t>+/-4,595</t>
  </si>
  <si>
    <t>579,804</t>
  </si>
  <si>
    <t>+/-4,848</t>
  </si>
  <si>
    <t>8.9%</t>
  </si>
  <si>
    <t>+/-267</t>
  </si>
  <si>
    <t>5,024,349</t>
  </si>
  <si>
    <t>+/-10,631</t>
  </si>
  <si>
    <t>77.4%</t>
  </si>
  <si>
    <t>1,935,425</t>
  </si>
  <si>
    <t>+/-7,975</t>
  </si>
  <si>
    <t>29.8%</t>
  </si>
  <si>
    <t>1,302,774</t>
  </si>
  <si>
    <t>+/-7,296</t>
  </si>
  <si>
    <t>265,776</t>
  </si>
  <si>
    <t>+/-3,451</t>
  </si>
  <si>
    <t>4.1%</t>
  </si>
  <si>
    <t>136,801</t>
  </si>
  <si>
    <t>+/-2,717</t>
  </si>
  <si>
    <t>174,248</t>
  </si>
  <si>
    <t>+/-3,233</t>
  </si>
  <si>
    <t>3,967,947</t>
  </si>
  <si>
    <t>+/-13,012</t>
  </si>
  <si>
    <t>93,345</t>
  </si>
  <si>
    <t>66,951</t>
  </si>
  <si>
    <t>+/-1,975</t>
  </si>
  <si>
    <t>202,886</t>
  </si>
  <si>
    <t>+/-3,091</t>
  </si>
  <si>
    <t>235,063</t>
  </si>
  <si>
    <t>+/-3,606</t>
  </si>
  <si>
    <t>5.9%</t>
  </si>
  <si>
    <t>389,696</t>
  </si>
  <si>
    <t>+/-4,281</t>
  </si>
  <si>
    <t>9.8%</t>
  </si>
  <si>
    <t>662,286</t>
  </si>
  <si>
    <t>+/-5,172</t>
  </si>
  <si>
    <t>593,957</t>
  </si>
  <si>
    <t>+/-5,693</t>
  </si>
  <si>
    <t>839,326</t>
  </si>
  <si>
    <t>+/-7,177</t>
  </si>
  <si>
    <t>21.2%</t>
  </si>
  <si>
    <t>407,372</t>
  </si>
  <si>
    <t>+/-4,605</t>
  </si>
  <si>
    <t>477,065</t>
  </si>
  <si>
    <t>+/-4,678</t>
  </si>
  <si>
    <t>12.0%</t>
  </si>
  <si>
    <t>+/-390</t>
  </si>
  <si>
    <t>+/-255</t>
  </si>
  <si>
    <t>15.4%</t>
  </si>
  <si>
    <t>22.1%</t>
  </si>
  <si>
    <t>30.3%</t>
  </si>
  <si>
    <t>+/-1.6</t>
  </si>
  <si>
    <t>9.3%</t>
  </si>
  <si>
    <t>18.5%</t>
  </si>
  <si>
    <t>1,691,265</t>
  </si>
  <si>
    <t>+/-3,516</t>
  </si>
  <si>
    <t>1,027,757</t>
  </si>
  <si>
    <t>+/-5,024</t>
  </si>
  <si>
    <t>60.8%</t>
  </si>
  <si>
    <t>1,012,992</t>
  </si>
  <si>
    <t>+/-5,005</t>
  </si>
  <si>
    <t>59.9%</t>
  </si>
  <si>
    <t>870,216</t>
  </si>
  <si>
    <t>+/-4,955</t>
  </si>
  <si>
    <t>51.5%</t>
  </si>
  <si>
    <t>142,776</t>
  </si>
  <si>
    <t>+/-3,055</t>
  </si>
  <si>
    <t>14,765</t>
  </si>
  <si>
    <t>+/-975</t>
  </si>
  <si>
    <t>0.9%</t>
  </si>
  <si>
    <t>663,508</t>
  </si>
  <si>
    <t>+/-4,575</t>
  </si>
  <si>
    <t>39.2%</t>
  </si>
  <si>
    <t>14.1%</t>
  </si>
  <si>
    <t>866,743</t>
  </si>
  <si>
    <t>+/-2,337</t>
  </si>
  <si>
    <t>524,963</t>
  </si>
  <si>
    <t>60.6%</t>
  </si>
  <si>
    <t>522,435</t>
  </si>
  <si>
    <t>+/-3,747</t>
  </si>
  <si>
    <t>60.3%</t>
  </si>
  <si>
    <t>452,965</t>
  </si>
  <si>
    <t>+/-3,613</t>
  </si>
  <si>
    <t>52.3%</t>
  </si>
  <si>
    <t>147,505</t>
  </si>
  <si>
    <t>+/-2,026</t>
  </si>
  <si>
    <t>100,074</t>
  </si>
  <si>
    <t>67.8%</t>
  </si>
  <si>
    <t>+/-1.2</t>
  </si>
  <si>
    <t>343,593</t>
  </si>
  <si>
    <t>+/-3,028</t>
  </si>
  <si>
    <t>254,563</t>
  </si>
  <si>
    <t>+/-3,347</t>
  </si>
  <si>
    <t>74.1%</t>
  </si>
  <si>
    <t>851,037</t>
  </si>
  <si>
    <t>+/-5,026</t>
  </si>
  <si>
    <t>622,184</t>
  </si>
  <si>
    <t>+/-4,964</t>
  </si>
  <si>
    <t>73.1%</t>
  </si>
  <si>
    <t>80,766</t>
  </si>
  <si>
    <t>+/-2,155</t>
  </si>
  <si>
    <t>74,584</t>
  </si>
  <si>
    <t>+/-2,375</t>
  </si>
  <si>
    <t>8.8%</t>
  </si>
  <si>
    <t>22,361</t>
  </si>
  <si>
    <t>+/-1,378</t>
  </si>
  <si>
    <t>2.6%</t>
  </si>
  <si>
    <t>14,834</t>
  </si>
  <si>
    <t>+/-994</t>
  </si>
  <si>
    <t>36,308</t>
  </si>
  <si>
    <t>+/-1,762</t>
  </si>
  <si>
    <t>4.3%</t>
  </si>
  <si>
    <t>30.4</t>
  </si>
  <si>
    <t>29.3%</t>
  </si>
  <si>
    <t>+/-1,659</t>
  </si>
  <si>
    <t>10.4%</t>
  </si>
  <si>
    <t>1,915</t>
  </si>
  <si>
    <t>+/-309</t>
  </si>
  <si>
    <t>25,037</t>
  </si>
  <si>
    <t>+/-1,345</t>
  </si>
  <si>
    <t>2.9%</t>
  </si>
  <si>
    <t>48,813</t>
  </si>
  <si>
    <t>+/-1,771</t>
  </si>
  <si>
    <t>5.6%</t>
  </si>
  <si>
    <t>16,262</t>
  </si>
  <si>
    <t>+/-980</t>
  </si>
  <si>
    <t>90,371</t>
  </si>
  <si>
    <t>78,732</t>
  </si>
  <si>
    <t>32,807</t>
  </si>
  <si>
    <t>+/-1,319</t>
  </si>
  <si>
    <t>62,724</t>
  </si>
  <si>
    <t>+/-2,323</t>
  </si>
  <si>
    <t>7.2%</t>
  </si>
  <si>
    <t>91,059</t>
  </si>
  <si>
    <t>+/-2,361</t>
  </si>
  <si>
    <t>246,085</t>
  </si>
  <si>
    <t>+/-3,346</t>
  </si>
  <si>
    <t>28.3%</t>
  </si>
  <si>
    <t>56,413</t>
  </si>
  <si>
    <t>+/-2,063</t>
  </si>
  <si>
    <t>38,229</t>
  </si>
  <si>
    <t>+/-1,649</t>
  </si>
  <si>
    <t>4.4%</t>
  </si>
  <si>
    <t>81,769</t>
  </si>
  <si>
    <t>+/-2,420</t>
  </si>
  <si>
    <t>9.4%</t>
  </si>
  <si>
    <t>599,068</t>
  </si>
  <si>
    <t>+/-5,013</t>
  </si>
  <si>
    <t>68.8%</t>
  </si>
  <si>
    <t>222,639</t>
  </si>
  <si>
    <t>+/-3,578</t>
  </si>
  <si>
    <t>25.6%</t>
  </si>
  <si>
    <t>47,568</t>
  </si>
  <si>
    <t>+/-1,945</t>
  </si>
  <si>
    <t>941</t>
  </si>
  <si>
    <t>+/-250</t>
  </si>
  <si>
    <t>0.1%</t>
  </si>
  <si>
    <t>801,918</t>
  </si>
  <si>
    <t>82,651</t>
  </si>
  <si>
    <t>+/-2,303</t>
  </si>
  <si>
    <t>68,774</t>
  </si>
  <si>
    <t>+/-1,957</t>
  </si>
  <si>
    <t>8.6%</t>
  </si>
  <si>
    <t>94,473</t>
  </si>
  <si>
    <t>+/-2,350</t>
  </si>
  <si>
    <t>84,684</t>
  </si>
  <si>
    <t>+/-2,131</t>
  </si>
  <si>
    <t>109,736</t>
  </si>
  <si>
    <t>+/-2,613</t>
  </si>
  <si>
    <t>138,036</t>
  </si>
  <si>
    <t>+/-2,810</t>
  </si>
  <si>
    <t>86,895</t>
  </si>
  <si>
    <t>+/-2,181</t>
  </si>
  <si>
    <t>85,613</t>
  </si>
  <si>
    <t>+/-2,064</t>
  </si>
  <si>
    <t>10.7%</t>
  </si>
  <si>
    <t>30,196</t>
  </si>
  <si>
    <t>+/-1,291</t>
  </si>
  <si>
    <t>20,860</t>
  </si>
  <si>
    <t>+/-887</t>
  </si>
  <si>
    <t>+/-448</t>
  </si>
  <si>
    <t>618,539</t>
  </si>
  <si>
    <t>+/-3,716</t>
  </si>
  <si>
    <t>77.1%</t>
  </si>
  <si>
    <t>187,253</t>
  </si>
  <si>
    <t>+/-2,367</t>
  </si>
  <si>
    <t>23.4%</t>
  </si>
  <si>
    <t>136,738</t>
  </si>
  <si>
    <t>+/-2,249</t>
  </si>
  <si>
    <t>17.1%</t>
  </si>
  <si>
    <t>72,578</t>
  </si>
  <si>
    <t>+/-2,043</t>
  </si>
  <si>
    <t>66,010</t>
  </si>
  <si>
    <t>+/-1,950</t>
  </si>
  <si>
    <t>5,071</t>
  </si>
  <si>
    <t>94,731</t>
  </si>
  <si>
    <t>+/-2,315</t>
  </si>
  <si>
    <t>489,149</t>
  </si>
  <si>
    <t>+/-3,160</t>
  </si>
  <si>
    <t>40,339</t>
  </si>
  <si>
    <t>25,136</t>
  </si>
  <si>
    <t>+/-1,413</t>
  </si>
  <si>
    <t>51,074</t>
  </si>
  <si>
    <t>+/-1,579</t>
  </si>
  <si>
    <t>50,212</t>
  </si>
  <si>
    <t>63,710</t>
  </si>
  <si>
    <t>+/-1,934</t>
  </si>
  <si>
    <t>13.0%</t>
  </si>
  <si>
    <t>89,022</t>
  </si>
  <si>
    <t>+/-2,362</t>
  </si>
  <si>
    <t>18.2%</t>
  </si>
  <si>
    <t>61,886</t>
  </si>
  <si>
    <t>+/-1,900</t>
  </si>
  <si>
    <t>66,492</t>
  </si>
  <si>
    <t>+/-1,751</t>
  </si>
  <si>
    <t>13.6%</t>
  </si>
  <si>
    <t>24,424</t>
  </si>
  <si>
    <t>+/-1,103</t>
  </si>
  <si>
    <t>16,854</t>
  </si>
  <si>
    <t>+/-807</t>
  </si>
  <si>
    <t>+/-474</t>
  </si>
  <si>
    <t>23.3%</t>
  </si>
  <si>
    <t>24.7%</t>
  </si>
  <si>
    <t>+/-1.4</t>
  </si>
  <si>
    <t>35.0%</t>
  </si>
  <si>
    <t>+/-1.0</t>
  </si>
  <si>
    <t>38.9%</t>
  </si>
  <si>
    <t>+/-2.3</t>
  </si>
  <si>
    <t>20.4%</t>
  </si>
  <si>
    <t>29.0%</t>
  </si>
  <si>
    <t>28.4%</t>
  </si>
  <si>
    <t>+/-1.3</t>
  </si>
  <si>
    <t>+/-0.9</t>
  </si>
  <si>
    <t>124,060</t>
  </si>
  <si>
    <t>+/-2,318</t>
  </si>
  <si>
    <t>71,740</t>
  </si>
  <si>
    <t>+/-1,634</t>
  </si>
  <si>
    <t>57.8%</t>
  </si>
  <si>
    <t>70,286</t>
  </si>
  <si>
    <t>+/-1,622</t>
  </si>
  <si>
    <t>56.7%</t>
  </si>
  <si>
    <t>60,613</t>
  </si>
  <si>
    <t>+/-1,632</t>
  </si>
  <si>
    <t>48.9%</t>
  </si>
  <si>
    <t>9,673</t>
  </si>
  <si>
    <t>+/-705</t>
  </si>
  <si>
    <t>1,454</t>
  </si>
  <si>
    <t>+/-272</t>
  </si>
  <si>
    <t>1.2%</t>
  </si>
  <si>
    <t>52,320</t>
  </si>
  <si>
    <t>+/-1,509</t>
  </si>
  <si>
    <t>42.2%</t>
  </si>
  <si>
    <t>64,021</t>
  </si>
  <si>
    <t>+/-1,417</t>
  </si>
  <si>
    <t>35,189</t>
  </si>
  <si>
    <t>55.0%</t>
  </si>
  <si>
    <t>34,909</t>
  </si>
  <si>
    <t>+/-998</t>
  </si>
  <si>
    <t>54.5%</t>
  </si>
  <si>
    <t>30,692</t>
  </si>
  <si>
    <t>+/-1,018</t>
  </si>
  <si>
    <t>47.9%</t>
  </si>
  <si>
    <t>9,256</t>
  </si>
  <si>
    <t>+/-599</t>
  </si>
  <si>
    <t>4,991</t>
  </si>
  <si>
    <t>+/-569</t>
  </si>
  <si>
    <t>53.9%</t>
  </si>
  <si>
    <t>+/-5.1</t>
  </si>
  <si>
    <t>20,655</t>
  </si>
  <si>
    <t>+/-1,071</t>
  </si>
  <si>
    <t>12,951</t>
  </si>
  <si>
    <t>+/-879</t>
  </si>
  <si>
    <t>+/-3.0</t>
  </si>
  <si>
    <t>59,692</t>
  </si>
  <si>
    <t>42,388</t>
  </si>
  <si>
    <t>+/-1,563</t>
  </si>
  <si>
    <t>71.0%</t>
  </si>
  <si>
    <t>7,403</t>
  </si>
  <si>
    <t>+/-637</t>
  </si>
  <si>
    <t>2,643</t>
  </si>
  <si>
    <t>+/-388</t>
  </si>
  <si>
    <t>+/-0.7</t>
  </si>
  <si>
    <t>2,198</t>
  </si>
  <si>
    <t>+/-321</t>
  </si>
  <si>
    <t>3.7%</t>
  </si>
  <si>
    <t>1,493</t>
  </si>
  <si>
    <t>3,567</t>
  </si>
  <si>
    <t>+/-404</t>
  </si>
  <si>
    <t>6.0%</t>
  </si>
  <si>
    <t>26.6</t>
  </si>
  <si>
    <t>+/-1.1</t>
  </si>
  <si>
    <t>+/-632</t>
  </si>
  <si>
    <t>1,287</t>
  </si>
  <si>
    <t>+/-231</t>
  </si>
  <si>
    <t>4,745</t>
  </si>
  <si>
    <t>+/-538</t>
  </si>
  <si>
    <t>4,176</t>
  </si>
  <si>
    <t>+/-417</t>
  </si>
  <si>
    <t>1,453</t>
  </si>
  <si>
    <t>+/-240</t>
  </si>
  <si>
    <t>6,526</t>
  </si>
  <si>
    <t>2,829</t>
  </si>
  <si>
    <t>+/-420</t>
  </si>
  <si>
    <t>1,374</t>
  </si>
  <si>
    <t>+/-260</t>
  </si>
  <si>
    <t>3,512</t>
  </si>
  <si>
    <t>+/-468</t>
  </si>
  <si>
    <t>5,978</t>
  </si>
  <si>
    <t>+/-524</t>
  </si>
  <si>
    <t>13,014</t>
  </si>
  <si>
    <t>+/-703</t>
  </si>
  <si>
    <t>21.5%</t>
  </si>
  <si>
    <t>6,693</t>
  </si>
  <si>
    <t>+/-625</t>
  </si>
  <si>
    <t>2,792</t>
  </si>
  <si>
    <t>+/-363</t>
  </si>
  <si>
    <t>6,234</t>
  </si>
  <si>
    <t>+/-564</t>
  </si>
  <si>
    <t>40,697</t>
  </si>
  <si>
    <t>+/-1,484</t>
  </si>
  <si>
    <t>15,144</t>
  </si>
  <si>
    <t>+/-835</t>
  </si>
  <si>
    <t>4,568</t>
  </si>
  <si>
    <t>+/-479</t>
  </si>
  <si>
    <t>7.5%</t>
  </si>
  <si>
    <t>204</t>
  </si>
  <si>
    <t>+/-79</t>
  </si>
  <si>
    <t>57,451</t>
  </si>
  <si>
    <t>5,325</t>
  </si>
  <si>
    <t>+/-512</t>
  </si>
  <si>
    <t>5,212</t>
  </si>
  <si>
    <t>6,915</t>
  </si>
  <si>
    <t>5,713</t>
  </si>
  <si>
    <t>+/-523</t>
  </si>
  <si>
    <t>7,430</t>
  </si>
  <si>
    <t>+/-597</t>
  </si>
  <si>
    <t>9,756</t>
  </si>
  <si>
    <t>+/-540</t>
  </si>
  <si>
    <t>6,367</t>
  </si>
  <si>
    <t>+/-465</t>
  </si>
  <si>
    <t>6,614</t>
  </si>
  <si>
    <t>+/-528</t>
  </si>
  <si>
    <t>2,064</t>
  </si>
  <si>
    <t>3.6%</t>
  </si>
  <si>
    <t>2,055</t>
  </si>
  <si>
    <t>+/-330</t>
  </si>
  <si>
    <t>43,999</t>
  </si>
  <si>
    <t>+/-1,251</t>
  </si>
  <si>
    <t>76.6%</t>
  </si>
  <si>
    <t>14,371</t>
  </si>
  <si>
    <t>+/-640</t>
  </si>
  <si>
    <t>9,228</t>
  </si>
  <si>
    <t>+/-545</t>
  </si>
  <si>
    <t>16.1%</t>
  </si>
  <si>
    <t>5,846</t>
  </si>
  <si>
    <t>+/-444</t>
  </si>
  <si>
    <t>3,629</t>
  </si>
  <si>
    <t>+/-381</t>
  </si>
  <si>
    <t>6.3%</t>
  </si>
  <si>
    <t>5,804</t>
  </si>
  <si>
    <t>+/-480</t>
  </si>
  <si>
    <t>37,724</t>
  </si>
  <si>
    <t>+/-1,284</t>
  </si>
  <si>
    <t>2,892</t>
  </si>
  <si>
    <t>7.7%</t>
  </si>
  <si>
    <t>2,040</t>
  </si>
  <si>
    <t>+/-382</t>
  </si>
  <si>
    <t>3,970</t>
  </si>
  <si>
    <t>+/-412</t>
  </si>
  <si>
    <t>3,548</t>
  </si>
  <si>
    <t>+/-356</t>
  </si>
  <si>
    <t>4,942</t>
  </si>
  <si>
    <t>+/-462</t>
  </si>
  <si>
    <t>13.1%</t>
  </si>
  <si>
    <t>6,797</t>
  </si>
  <si>
    <t>+/-501</t>
  </si>
  <si>
    <t>5,107</t>
  </si>
  <si>
    <t>+/-463</t>
  </si>
  <si>
    <t>13.5%</t>
  </si>
  <si>
    <t>5,078</t>
  </si>
  <si>
    <t>+/-436</t>
  </si>
  <si>
    <t>1,623</t>
  </si>
  <si>
    <t>+/-218</t>
  </si>
  <si>
    <t>1,727</t>
  </si>
  <si>
    <t>15.8%</t>
  </si>
  <si>
    <t>21.4%</t>
  </si>
  <si>
    <t>+/-2.2</t>
  </si>
  <si>
    <t>+/-5.5</t>
  </si>
  <si>
    <t>+/-1.7</t>
  </si>
  <si>
    <t>+/-4.2</t>
  </si>
  <si>
    <t>31.3%</t>
  </si>
  <si>
    <t>+/-3.4</t>
  </si>
  <si>
    <t>38.5%</t>
  </si>
  <si>
    <t>+/-4.5</t>
  </si>
  <si>
    <t>48.6%</t>
  </si>
  <si>
    <t>+/-10.8</t>
  </si>
  <si>
    <t>19.8%</t>
  </si>
  <si>
    <t>25.1%</t>
  </si>
  <si>
    <t>+/-2.4</t>
  </si>
  <si>
    <t>18.3%</t>
  </si>
  <si>
    <t>15.7%</t>
  </si>
  <si>
    <t>34.4%</t>
  </si>
  <si>
    <t>3,838,917</t>
  </si>
  <si>
    <t>+/-5,282</t>
  </si>
  <si>
    <t>2,462,109</t>
  </si>
  <si>
    <t>+/-6,692</t>
  </si>
  <si>
    <t>64.1%</t>
  </si>
  <si>
    <t>2,452,234</t>
  </si>
  <si>
    <t>+/-6,802</t>
  </si>
  <si>
    <t>63.9%</t>
  </si>
  <si>
    <t>2,277,186</t>
  </si>
  <si>
    <t>+/-7,061</t>
  </si>
  <si>
    <t>59.3%</t>
  </si>
  <si>
    <t>175,048</t>
  </si>
  <si>
    <t>+/-2,993</t>
  </si>
  <si>
    <t>9,875</t>
  </si>
  <si>
    <t>+/-771</t>
  </si>
  <si>
    <t>1,376,808</t>
  </si>
  <si>
    <t>+/-6,355</t>
  </si>
  <si>
    <t>35.9%</t>
  </si>
  <si>
    <t>2,049,699</t>
  </si>
  <si>
    <t>+/-3,281</t>
  </si>
  <si>
    <t>1,199,944</t>
  </si>
  <si>
    <t>1,198,680</t>
  </si>
  <si>
    <t>+/-4,645</t>
  </si>
  <si>
    <t>1,117,689</t>
  </si>
  <si>
    <t>+/-5,008</t>
  </si>
  <si>
    <t>301,150</t>
  </si>
  <si>
    <t>+/-2,655</t>
  </si>
  <si>
    <t>180,635</t>
  </si>
  <si>
    <t>60.0%</t>
  </si>
  <si>
    <t>629,333</t>
  </si>
  <si>
    <t>+/-4,100</t>
  </si>
  <si>
    <t>418,486</t>
  </si>
  <si>
    <t>+/-4,683</t>
  </si>
  <si>
    <t>66.5%</t>
  </si>
  <si>
    <t>2,224,281</t>
  </si>
  <si>
    <t>+/-6,953</t>
  </si>
  <si>
    <t>1,610,269</t>
  </si>
  <si>
    <t>+/-7,906</t>
  </si>
  <si>
    <t>72.4%</t>
  </si>
  <si>
    <t>297,048</t>
  </si>
  <si>
    <t>+/-5,069</t>
  </si>
  <si>
    <t>140,038</t>
  </si>
  <si>
    <t>+/-2,475</t>
  </si>
  <si>
    <t>55,644</t>
  </si>
  <si>
    <t>+/-1,939</t>
  </si>
  <si>
    <t>33,935</t>
  </si>
  <si>
    <t>+/-1,363</t>
  </si>
  <si>
    <t>1.5%</t>
  </si>
  <si>
    <t>87,347</t>
  </si>
  <si>
    <t>+/-2,477</t>
  </si>
  <si>
    <t>28.0</t>
  </si>
  <si>
    <t>8,944</t>
  </si>
  <si>
    <t>+/-798</t>
  </si>
  <si>
    <t>0.4%</t>
  </si>
  <si>
    <t>49,835</t>
  </si>
  <si>
    <t>+/-1,560</t>
  </si>
  <si>
    <t>2.2%</t>
  </si>
  <si>
    <t>326,550</t>
  </si>
  <si>
    <t>+/-4,169</t>
  </si>
  <si>
    <t>14.3%</t>
  </si>
  <si>
    <t>85,384</t>
  </si>
  <si>
    <t>+/-1,913</t>
  </si>
  <si>
    <t>230,597</t>
  </si>
  <si>
    <t>+/-3,359</t>
  </si>
  <si>
    <t>103,379</t>
  </si>
  <si>
    <t>+/-2,395</t>
  </si>
  <si>
    <t>72,194</t>
  </si>
  <si>
    <t>+/-2,006</t>
  </si>
  <si>
    <t>180,433</t>
  </si>
  <si>
    <t>+/-3,092</t>
  </si>
  <si>
    <t>300,007</t>
  </si>
  <si>
    <t>+/-3,849</t>
  </si>
  <si>
    <t>13.2%</t>
  </si>
  <si>
    <t>518,604</t>
  </si>
  <si>
    <t>+/-5,670</t>
  </si>
  <si>
    <t>22.8%</t>
  </si>
  <si>
    <t>196,929</t>
  </si>
  <si>
    <t>+/-4,119</t>
  </si>
  <si>
    <t>111,366</t>
  </si>
  <si>
    <t>+/-2,773</t>
  </si>
  <si>
    <t>92,964</t>
  </si>
  <si>
    <t>+/-2,496</t>
  </si>
  <si>
    <t>1,812,334</t>
  </si>
  <si>
    <t>+/-7,350</t>
  </si>
  <si>
    <t>79.6%</t>
  </si>
  <si>
    <t>302,714</t>
  </si>
  <si>
    <t>+/-4,952</t>
  </si>
  <si>
    <t>13.3%</t>
  </si>
  <si>
    <t>156,542</t>
  </si>
  <si>
    <t>+/-3,303</t>
  </si>
  <si>
    <t>5,596</t>
  </si>
  <si>
    <t>+/-613</t>
  </si>
  <si>
    <t>1,475,991</t>
  </si>
  <si>
    <t>86,203</t>
  </si>
  <si>
    <t>+/-1,658</t>
  </si>
  <si>
    <t>65,125</t>
  </si>
  <si>
    <t>+/-1,609</t>
  </si>
  <si>
    <t>108,196</t>
  </si>
  <si>
    <t>+/-2,538</t>
  </si>
  <si>
    <t>100,701</t>
  </si>
  <si>
    <t>+/-2,536</t>
  </si>
  <si>
    <t>146,825</t>
  </si>
  <si>
    <t>+/-2,256</t>
  </si>
  <si>
    <t>234,149</t>
  </si>
  <si>
    <t>+/-2,692</t>
  </si>
  <si>
    <t>15.9%</t>
  </si>
  <si>
    <t>197,463</t>
  </si>
  <si>
    <t>+/-2,728</t>
  </si>
  <si>
    <t>277,498</t>
  </si>
  <si>
    <t>+/-3,880</t>
  </si>
  <si>
    <t>18.8%</t>
  </si>
  <si>
    <t>133,783</t>
  </si>
  <si>
    <t>+/-2,473</t>
  </si>
  <si>
    <t>126,048</t>
  </si>
  <si>
    <t>+/-2,271</t>
  </si>
  <si>
    <t>+/-458</t>
  </si>
  <si>
    <t>+/-533</t>
  </si>
  <si>
    <t>1,275,576</t>
  </si>
  <si>
    <t>+/-4,915</t>
  </si>
  <si>
    <t>86.4%</t>
  </si>
  <si>
    <t>276,768</t>
  </si>
  <si>
    <t>+/-2,962</t>
  </si>
  <si>
    <t>137,949</t>
  </si>
  <si>
    <t>+/-2,449</t>
  </si>
  <si>
    <t>103,131</t>
  </si>
  <si>
    <t>+/-2,122</t>
  </si>
  <si>
    <t>35,834</t>
  </si>
  <si>
    <t>+/-1,436</t>
  </si>
  <si>
    <t>46,692</t>
  </si>
  <si>
    <t>+/-1,612</t>
  </si>
  <si>
    <t>1,111,163</t>
  </si>
  <si>
    <t>+/-4,982</t>
  </si>
  <si>
    <t>35,835</t>
  </si>
  <si>
    <t>28,237</t>
  </si>
  <si>
    <t>+/-1,209</t>
  </si>
  <si>
    <t>76,393</t>
  </si>
  <si>
    <t>+/-1,927</t>
  </si>
  <si>
    <t>71,168</t>
  </si>
  <si>
    <t>+/-1,739</t>
  </si>
  <si>
    <t>106,847</t>
  </si>
  <si>
    <t>+/-2,138</t>
  </si>
  <si>
    <t>9.6%</t>
  </si>
  <si>
    <t>178,115</t>
  </si>
  <si>
    <t>+/-2,602</t>
  </si>
  <si>
    <t>16.0%</t>
  </si>
  <si>
    <t>155,387</t>
  </si>
  <si>
    <t>+/-2,693</t>
  </si>
  <si>
    <t>14.0%</t>
  </si>
  <si>
    <t>231,007</t>
  </si>
  <si>
    <t>+/-3,608</t>
  </si>
  <si>
    <t>20.8%</t>
  </si>
  <si>
    <t>116,749</t>
  </si>
  <si>
    <t>+/-2,572</t>
  </si>
  <si>
    <t>111,425</t>
  </si>
  <si>
    <t>+/-2,081</t>
  </si>
  <si>
    <t>10.0%</t>
  </si>
  <si>
    <t>+/-930</t>
  </si>
  <si>
    <t>+/-614</t>
  </si>
  <si>
    <t>16.9%</t>
  </si>
  <si>
    <t>25.8%</t>
  </si>
  <si>
    <t>+/-2.8</t>
  </si>
  <si>
    <t>11.4%</t>
  </si>
  <si>
    <t>28.5%</t>
  </si>
  <si>
    <t>103,651</t>
  </si>
  <si>
    <t>+/-1,160</t>
  </si>
  <si>
    <t>70,490</t>
  </si>
  <si>
    <t>+/-1,184</t>
  </si>
  <si>
    <t>68.0%</t>
  </si>
  <si>
    <t>69,487</t>
  </si>
  <si>
    <t>+/-1,201</t>
  </si>
  <si>
    <t>67.0%</t>
  </si>
  <si>
    <t>61,851</t>
  </si>
  <si>
    <t>59.7%</t>
  </si>
  <si>
    <t>7,636</t>
  </si>
  <si>
    <t>+/-650</t>
  </si>
  <si>
    <t>1,003</t>
  </si>
  <si>
    <t>+/-246</t>
  </si>
  <si>
    <t>1.0%</t>
  </si>
  <si>
    <t>33,161</t>
  </si>
  <si>
    <t>+/-1,263</t>
  </si>
  <si>
    <t>32.0%</t>
  </si>
  <si>
    <t>52,557</t>
  </si>
  <si>
    <t>+/-749</t>
  </si>
  <si>
    <t>33,699</t>
  </si>
  <si>
    <t>33,486</t>
  </si>
  <si>
    <t>+/-809</t>
  </si>
  <si>
    <t>63.7%</t>
  </si>
  <si>
    <t>29,490</t>
  </si>
  <si>
    <t>+/-876</t>
  </si>
  <si>
    <t>56.1%</t>
  </si>
  <si>
    <t>9,143</t>
  </si>
  <si>
    <t>+/-617</t>
  </si>
  <si>
    <t>5,672</t>
  </si>
  <si>
    <t>62.0%</t>
  </si>
  <si>
    <t>+/-5.6</t>
  </si>
  <si>
    <t>20,446</t>
  </si>
  <si>
    <t>+/-969</t>
  </si>
  <si>
    <t>13,517</t>
  </si>
  <si>
    <t>+/-1,028</t>
  </si>
  <si>
    <t>66.1%</t>
  </si>
  <si>
    <t>+/-3.9</t>
  </si>
  <si>
    <t>60,917</t>
  </si>
  <si>
    <t>+/-1,206</t>
  </si>
  <si>
    <t>43,672</t>
  </si>
  <si>
    <t>+/-1,076</t>
  </si>
  <si>
    <t>71.7%</t>
  </si>
  <si>
    <t>9,384</t>
  </si>
  <si>
    <t>2,816</t>
  </si>
  <si>
    <t>+/-343</t>
  </si>
  <si>
    <t>1,713</t>
  </si>
  <si>
    <t>+/-280</t>
  </si>
  <si>
    <t>1,220</t>
  </si>
  <si>
    <t>+/-313</t>
  </si>
  <si>
    <t>2.0%</t>
  </si>
  <si>
    <t>2,112</t>
  </si>
  <si>
    <t>+/-371</t>
  </si>
  <si>
    <t>3.5%</t>
  </si>
  <si>
    <t>26.8</t>
  </si>
  <si>
    <t>29.7%</t>
  </si>
  <si>
    <t>+/-709</t>
  </si>
  <si>
    <t>13.9%</t>
  </si>
  <si>
    <t>386</t>
  </si>
  <si>
    <t>+/-195</t>
  </si>
  <si>
    <t>0.6%</t>
  </si>
  <si>
    <t>3,943</t>
  </si>
  <si>
    <t>5,488</t>
  </si>
  <si>
    <t>+/-539</t>
  </si>
  <si>
    <t>2,335</t>
  </si>
  <si>
    <t>+/-433</t>
  </si>
  <si>
    <t>6,389</t>
  </si>
  <si>
    <t>+/-751</t>
  </si>
  <si>
    <t>6,038</t>
  </si>
  <si>
    <t>+/-606</t>
  </si>
  <si>
    <t>1,487</t>
  </si>
  <si>
    <t>4,621</t>
  </si>
  <si>
    <t>+/-587</t>
  </si>
  <si>
    <t>5,974</t>
  </si>
  <si>
    <t>+/-641</t>
  </si>
  <si>
    <t>9.7%</t>
  </si>
  <si>
    <t>13,489</t>
  </si>
  <si>
    <t>+/-853</t>
  </si>
  <si>
    <t>21.8%</t>
  </si>
  <si>
    <t>4,743</t>
  </si>
  <si>
    <t>+/-571</t>
  </si>
  <si>
    <t>2,901</t>
  </si>
  <si>
    <t>+/-413</t>
  </si>
  <si>
    <t>4,057</t>
  </si>
  <si>
    <t>47,967</t>
  </si>
  <si>
    <t>+/-1,261</t>
  </si>
  <si>
    <t>77.6%</t>
  </si>
  <si>
    <t>10,153</t>
  </si>
  <si>
    <t>+/-862</t>
  </si>
  <si>
    <t>3,517</t>
  </si>
  <si>
    <t>+/-573</t>
  </si>
  <si>
    <t>214</t>
  </si>
  <si>
    <t>+/-106</t>
  </si>
  <si>
    <t>36,253</t>
  </si>
  <si>
    <t>1,585</t>
  </si>
  <si>
    <t>+/-292</t>
  </si>
  <si>
    <t>1,192</t>
  </si>
  <si>
    <t>2,675</t>
  </si>
  <si>
    <t>2,796</t>
  </si>
  <si>
    <t>+/-402</t>
  </si>
  <si>
    <t>4,944</t>
  </si>
  <si>
    <t>+/-567</t>
  </si>
  <si>
    <t>7,936</t>
  </si>
  <si>
    <t>+/-584</t>
  </si>
  <si>
    <t>21.9%</t>
  </si>
  <si>
    <t>5,226</t>
  </si>
  <si>
    <t>+/-464</t>
  </si>
  <si>
    <t>14.4%</t>
  </si>
  <si>
    <t>6,664</t>
  </si>
  <si>
    <t>+/-626</t>
  </si>
  <si>
    <t>2,070</t>
  </si>
  <si>
    <t>+/-409</t>
  </si>
  <si>
    <t>1,165</t>
  </si>
  <si>
    <t>+/-252</t>
  </si>
  <si>
    <t>32,641</t>
  </si>
  <si>
    <t>+/-920</t>
  </si>
  <si>
    <t>90.0%</t>
  </si>
  <si>
    <t>6,631</t>
  </si>
  <si>
    <t>4,763</t>
  </si>
  <si>
    <t>2,120</t>
  </si>
  <si>
    <t>+/-326</t>
  </si>
  <si>
    <t>1,630</t>
  </si>
  <si>
    <t>+/-294</t>
  </si>
  <si>
    <t>2,443</t>
  </si>
  <si>
    <t>28,797</t>
  </si>
  <si>
    <t>+/-860</t>
  </si>
  <si>
    <t>1,145</t>
  </si>
  <si>
    <t>643</t>
  </si>
  <si>
    <t>+/-205</t>
  </si>
  <si>
    <t>1,815</t>
  </si>
  <si>
    <t>+/-351</t>
  </si>
  <si>
    <t>2,287</t>
  </si>
  <si>
    <t>3,682</t>
  </si>
  <si>
    <t>+/-505</t>
  </si>
  <si>
    <t>6,208</t>
  </si>
  <si>
    <t>+/-535</t>
  </si>
  <si>
    <t>21.6%</t>
  </si>
  <si>
    <t>4,507</t>
  </si>
  <si>
    <t>+/-450</t>
  </si>
  <si>
    <t>5,724</t>
  </si>
  <si>
    <t>+/-543</t>
  </si>
  <si>
    <t>+/-1.9</t>
  </si>
  <si>
    <t>1,829</t>
  </si>
  <si>
    <t>+/-346</t>
  </si>
  <si>
    <t>957</t>
  </si>
  <si>
    <t>12.6%</t>
  </si>
  <si>
    <t>+/-5.0</t>
  </si>
  <si>
    <t>+/-2.0</t>
  </si>
  <si>
    <t>+/-5.2</t>
  </si>
  <si>
    <t>20.2%</t>
  </si>
  <si>
    <t>+/-3.8</t>
  </si>
  <si>
    <t>+/-4.9</t>
  </si>
  <si>
    <t>+/-14.5</t>
  </si>
  <si>
    <t>+/-2.9</t>
  </si>
  <si>
    <t>+/-3.1</t>
  </si>
  <si>
    <t>24.8%</t>
  </si>
  <si>
    <t>+/-2.6</t>
  </si>
  <si>
    <t>79,977</t>
  </si>
  <si>
    <t>+/-2,945</t>
  </si>
  <si>
    <t>55,095</t>
  </si>
  <si>
    <t>+/-2,348</t>
  </si>
  <si>
    <t>68.9%</t>
  </si>
  <si>
    <t>54,725</t>
  </si>
  <si>
    <t>+/-2,328</t>
  </si>
  <si>
    <t>49,382</t>
  </si>
  <si>
    <t>+/-2,143</t>
  </si>
  <si>
    <t>61.7%</t>
  </si>
  <si>
    <t>5,343</t>
  </si>
  <si>
    <t>370</t>
  </si>
  <si>
    <t>+/-167</t>
  </si>
  <si>
    <t>24,882</t>
  </si>
  <si>
    <t>+/-1,341</t>
  </si>
  <si>
    <t>31.1%</t>
  </si>
  <si>
    <t>41,432</t>
  </si>
  <si>
    <t>+/-1,744</t>
  </si>
  <si>
    <t>25,816</t>
  </si>
  <si>
    <t>62.3%</t>
  </si>
  <si>
    <t>25,752</t>
  </si>
  <si>
    <t>+/-1,372</t>
  </si>
  <si>
    <t>62.2%</t>
  </si>
  <si>
    <t>23,448</t>
  </si>
  <si>
    <t>+/-1,330</t>
  </si>
  <si>
    <t>56.6%</t>
  </si>
  <si>
    <t>10,376</t>
  </si>
  <si>
    <t>6,347</t>
  </si>
  <si>
    <t>61.2%</t>
  </si>
  <si>
    <t>+/-4.7</t>
  </si>
  <si>
    <t>20,807</t>
  </si>
  <si>
    <t>+/-1,427</t>
  </si>
  <si>
    <t>14,372</t>
  </si>
  <si>
    <t>+/-1,153</t>
  </si>
  <si>
    <t>69.1%</t>
  </si>
  <si>
    <t>47,946</t>
  </si>
  <si>
    <t>+/-2,156</t>
  </si>
  <si>
    <t>35,023</t>
  </si>
  <si>
    <t>+/-1,657</t>
  </si>
  <si>
    <t>5,099</t>
  </si>
  <si>
    <t>3,653</t>
  </si>
  <si>
    <t>+/-551</t>
  </si>
  <si>
    <t>1,140</t>
  </si>
  <si>
    <t>1,188</t>
  </si>
  <si>
    <t>1,843</t>
  </si>
  <si>
    <t>+/-329</t>
  </si>
  <si>
    <t>+/-1.8</t>
  </si>
  <si>
    <t>497</t>
  </si>
  <si>
    <t>3,140</t>
  </si>
  <si>
    <t>4,254</t>
  </si>
  <si>
    <t>984</t>
  </si>
  <si>
    <t>6,350</t>
  </si>
  <si>
    <t>2,676</t>
  </si>
  <si>
    <t>+/-422</t>
  </si>
  <si>
    <t>1,480</t>
  </si>
  <si>
    <t>+/-328</t>
  </si>
  <si>
    <t>3,134</t>
  </si>
  <si>
    <t>+/-466</t>
  </si>
  <si>
    <t>6,221</t>
  </si>
  <si>
    <t>+/-711</t>
  </si>
  <si>
    <t>10,371</t>
  </si>
  <si>
    <t>+/-746</t>
  </si>
  <si>
    <t>21.0%</t>
  </si>
  <si>
    <t>5,301</t>
  </si>
  <si>
    <t>2,948</t>
  </si>
  <si>
    <t>+/-421</t>
  </si>
  <si>
    <t>2,026</t>
  </si>
  <si>
    <t>+/-324</t>
  </si>
  <si>
    <t>38,679</t>
  </si>
  <si>
    <t>+/-1,965</t>
  </si>
  <si>
    <t>78.3%</t>
  </si>
  <si>
    <t>6,106</t>
  </si>
  <si>
    <t>+/-577</t>
  </si>
  <si>
    <t>4,486</t>
  </si>
  <si>
    <t>111</t>
  </si>
  <si>
    <t>+/-69</t>
  </si>
  <si>
    <t>32,532</t>
  </si>
  <si>
    <t>1,821</t>
  </si>
  <si>
    <t>1,638</t>
  </si>
  <si>
    <t>3,145</t>
  </si>
  <si>
    <t>3,184</t>
  </si>
  <si>
    <t>+/-430</t>
  </si>
  <si>
    <t>3,395</t>
  </si>
  <si>
    <t>6,571</t>
  </si>
  <si>
    <t>+/-727</t>
  </si>
  <si>
    <t>4,413</t>
  </si>
  <si>
    <t>+/-491</t>
  </si>
  <si>
    <t>4,686</t>
  </si>
  <si>
    <t>+/-559</t>
  </si>
  <si>
    <t>1,888</t>
  </si>
  <si>
    <t>+/-318</t>
  </si>
  <si>
    <t>1,791</t>
  </si>
  <si>
    <t>+/-290</t>
  </si>
  <si>
    <t>29,035</t>
  </si>
  <si>
    <t>+/-1,274</t>
  </si>
  <si>
    <t>89.3%</t>
  </si>
  <si>
    <t>4,420</t>
  </si>
  <si>
    <t>3,027</t>
  </si>
  <si>
    <t>+/-427</t>
  </si>
  <si>
    <t>1,482</t>
  </si>
  <si>
    <t>+/-310</t>
  </si>
  <si>
    <t>1,024</t>
  </si>
  <si>
    <t>1,683</t>
  </si>
  <si>
    <t>+/-334</t>
  </si>
  <si>
    <t>22,980</t>
  </si>
  <si>
    <t>+/-1,048</t>
  </si>
  <si>
    <t>1,118</t>
  </si>
  <si>
    <t>546</t>
  </si>
  <si>
    <t>+/-177</t>
  </si>
  <si>
    <t>2,202</t>
  </si>
  <si>
    <t>+/-387</t>
  </si>
  <si>
    <t>2,121</t>
  </si>
  <si>
    <t>+/-354</t>
  </si>
  <si>
    <t>2,334</t>
  </si>
  <si>
    <t>+/-368</t>
  </si>
  <si>
    <t>4,531</t>
  </si>
  <si>
    <t>+/-470</t>
  </si>
  <si>
    <t>19.7%</t>
  </si>
  <si>
    <t>3,348</t>
  </si>
  <si>
    <t>3,587</t>
  </si>
  <si>
    <t>+/-488</t>
  </si>
  <si>
    <t>15.6%</t>
  </si>
  <si>
    <t>1,648</t>
  </si>
  <si>
    <t>1,545</t>
  </si>
  <si>
    <t>+/-304</t>
  </si>
  <si>
    <t>+/-6.3</t>
  </si>
  <si>
    <t>+/-7.1</t>
  </si>
  <si>
    <t>19.0%</t>
  </si>
  <si>
    <t>+/-4.4</t>
  </si>
  <si>
    <t>25.5%</t>
  </si>
  <si>
    <t>+/-6.2</t>
  </si>
  <si>
    <t>45.7%</t>
  </si>
  <si>
    <t>+/-18.3</t>
  </si>
  <si>
    <t>493,529</t>
  </si>
  <si>
    <t>+/-7,176</t>
  </si>
  <si>
    <t>324,333</t>
  </si>
  <si>
    <t>+/-5,641</t>
  </si>
  <si>
    <t>65.7%</t>
  </si>
  <si>
    <t>320,235</t>
  </si>
  <si>
    <t>+/-5,581</t>
  </si>
  <si>
    <t>64.9%</t>
  </si>
  <si>
    <t>279,158</t>
  </si>
  <si>
    <t>+/-5,217</t>
  </si>
  <si>
    <t>41,077</t>
  </si>
  <si>
    <t>+/-1,710</t>
  </si>
  <si>
    <t>4,098</t>
  </si>
  <si>
    <t>+/-620</t>
  </si>
  <si>
    <t>0.8%</t>
  </si>
  <si>
    <t>169,196</t>
  </si>
  <si>
    <t>+/-3,154</t>
  </si>
  <si>
    <t>34.3%</t>
  </si>
  <si>
    <t>252,604</t>
  </si>
  <si>
    <t>+/-4,593</t>
  </si>
  <si>
    <t>160,904</t>
  </si>
  <si>
    <t>+/-3,630</t>
  </si>
  <si>
    <t>160,240</t>
  </si>
  <si>
    <t>140,949</t>
  </si>
  <si>
    <t>+/-3,195</t>
  </si>
  <si>
    <t>55.8%</t>
  </si>
  <si>
    <t>136,072</t>
  </si>
  <si>
    <t>+/-3,310</t>
  </si>
  <si>
    <t>88,352</t>
  </si>
  <si>
    <t>+/-2,702</t>
  </si>
  <si>
    <t>224,228</t>
  </si>
  <si>
    <t>+/-4,869</t>
  </si>
  <si>
    <t>158,204</t>
  </si>
  <si>
    <t>+/-4,002</t>
  </si>
  <si>
    <t>70.6%</t>
  </si>
  <si>
    <t>273,909</t>
  </si>
  <si>
    <t>+/-5,318</t>
  </si>
  <si>
    <t>198,123</t>
  </si>
  <si>
    <t>+/-4,027</t>
  </si>
  <si>
    <t>72.3%</t>
  </si>
  <si>
    <t>30,921</t>
  </si>
  <si>
    <t>+/-1,423</t>
  </si>
  <si>
    <t>11.3%</t>
  </si>
  <si>
    <t>14,575</t>
  </si>
  <si>
    <t>+/-800</t>
  </si>
  <si>
    <t>9,193</t>
  </si>
  <si>
    <t>+/-748</t>
  </si>
  <si>
    <t>7,239</t>
  </si>
  <si>
    <t>+/-687</t>
  </si>
  <si>
    <t>13,858</t>
  </si>
  <si>
    <t>+/-793</t>
  </si>
  <si>
    <t>27.0</t>
  </si>
  <si>
    <t>1,876</t>
  </si>
  <si>
    <t>+/-336</t>
  </si>
  <si>
    <t>12,872</t>
  </si>
  <si>
    <t>+/-802</t>
  </si>
  <si>
    <t>20,732</t>
  </si>
  <si>
    <t>+/-1,154</t>
  </si>
  <si>
    <t>7,629</t>
  </si>
  <si>
    <t>36,522</t>
  </si>
  <si>
    <t>+/-1,451</t>
  </si>
  <si>
    <t>13,369</t>
  </si>
  <si>
    <t>+/-831</t>
  </si>
  <si>
    <t>10,596</t>
  </si>
  <si>
    <t>20,296</t>
  </si>
  <si>
    <t>+/-1,086</t>
  </si>
  <si>
    <t>32,873</t>
  </si>
  <si>
    <t>+/-1,464</t>
  </si>
  <si>
    <t>62,634</t>
  </si>
  <si>
    <t>+/-1,881</t>
  </si>
  <si>
    <t>30,907</t>
  </si>
  <si>
    <t>+/-1,600</t>
  </si>
  <si>
    <t>+/-828</t>
  </si>
  <si>
    <t>15,971</t>
  </si>
  <si>
    <t>+/-932</t>
  </si>
  <si>
    <t>211,253</t>
  </si>
  <si>
    <t>+/-4,327</t>
  </si>
  <si>
    <t>75.7%</t>
  </si>
  <si>
    <t>47,648</t>
  </si>
  <si>
    <t>+/-1,550</t>
  </si>
  <si>
    <t>19,796</t>
  </si>
  <si>
    <t>+/-745</t>
  </si>
  <si>
    <t>461</t>
  </si>
  <si>
    <t>+/-130</t>
  </si>
  <si>
    <t>197,065</t>
  </si>
  <si>
    <t>+/-3,649</t>
  </si>
  <si>
    <t>12,697</t>
  </si>
  <si>
    <t>+/-844</t>
  </si>
  <si>
    <t>11,754</t>
  </si>
  <si>
    <t>+/-668</t>
  </si>
  <si>
    <t>17,663</t>
  </si>
  <si>
    <t>+/-970</t>
  </si>
  <si>
    <t>16,099</t>
  </si>
  <si>
    <t>+/-912</t>
  </si>
  <si>
    <t>25,309</t>
  </si>
  <si>
    <t>+/-1,027</t>
  </si>
  <si>
    <t>35,275</t>
  </si>
  <si>
    <t>+/-1,401</t>
  </si>
  <si>
    <t>17.9%</t>
  </si>
  <si>
    <t>25,942</t>
  </si>
  <si>
    <t>+/-1,208</t>
  </si>
  <si>
    <t>29,327</t>
  </si>
  <si>
    <t>+/-1,190</t>
  </si>
  <si>
    <t>14.9%</t>
  </si>
  <si>
    <t>11,840</t>
  </si>
  <si>
    <t>+/-753</t>
  </si>
  <si>
    <t>11,159</t>
  </si>
  <si>
    <t>167,101</t>
  </si>
  <si>
    <t>+/-3,225</t>
  </si>
  <si>
    <t>84.8%</t>
  </si>
  <si>
    <t>38,965</t>
  </si>
  <si>
    <t>+/-1,176</t>
  </si>
  <si>
    <t>25,915</t>
  </si>
  <si>
    <t>+/-1,117</t>
  </si>
  <si>
    <t>14,496</t>
  </si>
  <si>
    <t>+/-815</t>
  </si>
  <si>
    <t>9,250</t>
  </si>
  <si>
    <t>+/-693</t>
  </si>
  <si>
    <t>14,009</t>
  </si>
  <si>
    <t>+/-759</t>
  </si>
  <si>
    <t>123,549</t>
  </si>
  <si>
    <t>+/-2,480</t>
  </si>
  <si>
    <t>5,839</t>
  </si>
  <si>
    <t>+/-572</t>
  </si>
  <si>
    <t>4,077</t>
  </si>
  <si>
    <t>+/-455</t>
  </si>
  <si>
    <t>9,697</t>
  </si>
  <si>
    <t>+/-762</t>
  </si>
  <si>
    <t>8,616</t>
  </si>
  <si>
    <t>+/-646</t>
  </si>
  <si>
    <t>14,649</t>
  </si>
  <si>
    <t>22,434</t>
  </si>
  <si>
    <t>+/-1,044</t>
  </si>
  <si>
    <t>18,086</t>
  </si>
  <si>
    <t>22,091</t>
  </si>
  <si>
    <t>+/-1,078</t>
  </si>
  <si>
    <t>9,202</t>
  </si>
  <si>
    <t>+/-618</t>
  </si>
  <si>
    <t>8,858</t>
  </si>
  <si>
    <t>+/-657</t>
  </si>
  <si>
    <t>14.5%</t>
  </si>
  <si>
    <t>40.4%</t>
  </si>
  <si>
    <t>12.3%</t>
  </si>
  <si>
    <t>27.3%</t>
  </si>
  <si>
    <t>25,596,144</t>
  </si>
  <si>
    <t xml:space="preserve">    In labor force</t>
  </si>
  <si>
    <t>15,977,879</t>
  </si>
  <si>
    <t xml:space="preserve">      Civilian labor force</t>
  </si>
  <si>
    <t>15,829,202</t>
  </si>
  <si>
    <t xml:space="preserve">        Employed</t>
  </si>
  <si>
    <t>14,718,928</t>
  </si>
  <si>
    <t xml:space="preserve">        Unemployed</t>
  </si>
  <si>
    <t>1,110,274</t>
  </si>
  <si>
    <t xml:space="preserve">      Armed Forces</t>
  </si>
  <si>
    <t>148,677</t>
  </si>
  <si>
    <t xml:space="preserve">    Not in labor force</t>
  </si>
  <si>
    <t>9,618,265</t>
  </si>
  <si>
    <t>12,998,409</t>
  </si>
  <si>
    <t>7,212,610</t>
  </si>
  <si>
    <t>7,195,990</t>
  </si>
  <si>
    <t>6,673,578</t>
  </si>
  <si>
    <t>2,782,416</t>
  </si>
  <si>
    <t>1,441,714</t>
  </si>
  <si>
    <t>14,525,322</t>
  </si>
  <si>
    <t xml:space="preserve">    Car, truck, or van -- drove alone</t>
  </si>
  <si>
    <t>10,432,462</t>
  </si>
  <si>
    <t xml:space="preserve">    Car, truck, or van -- carpooled</t>
  </si>
  <si>
    <t>2,113,313</t>
  </si>
  <si>
    <t>736,037</t>
  </si>
  <si>
    <t xml:space="preserve">    Walked</t>
  </si>
  <si>
    <t>414,581</t>
  </si>
  <si>
    <t>271,893</t>
  </si>
  <si>
    <t xml:space="preserve">    Worked at home</t>
  </si>
  <si>
    <t>557,036</t>
  </si>
  <si>
    <t>27.7</t>
  </si>
  <si>
    <t>Employed civilian population 16 years and over</t>
  </si>
  <si>
    <t xml:space="preserve">    Agriculture, forestry, fishing and hunting, and mining</t>
  </si>
  <si>
    <t>282,717</t>
  </si>
  <si>
    <t xml:space="preserve">    Construction</t>
  </si>
  <si>
    <t>915,023</t>
  </si>
  <si>
    <t xml:space="preserve">    Manufacturing</t>
  </si>
  <si>
    <t>1,930,141</t>
  </si>
  <si>
    <t xml:space="preserve">    Wholesale trade</t>
  </si>
  <si>
    <t>596,309</t>
  </si>
  <si>
    <t xml:space="preserve">    Retail trade</t>
  </si>
  <si>
    <t>1,641,243</t>
  </si>
  <si>
    <t xml:space="preserve">    Transportation and warehousing, and utilities</t>
  </si>
  <si>
    <t>689,387</t>
  </si>
  <si>
    <t xml:space="preserve">    Information</t>
  </si>
  <si>
    <t>577,463</t>
  </si>
  <si>
    <t xml:space="preserve">    Finance, insurance, real estate, and rental and leasing</t>
  </si>
  <si>
    <t>1,016,916</t>
  </si>
  <si>
    <t xml:space="preserve">    Professional, scientific, management, administrative, and waste management services</t>
  </si>
  <si>
    <t>1,711,625</t>
  </si>
  <si>
    <t xml:space="preserve">    Educational, health and social services</t>
  </si>
  <si>
    <t>2,723,928</t>
  </si>
  <si>
    <t xml:space="preserve">    Arts, entertainment, recreation, accommodation and food services</t>
  </si>
  <si>
    <t>1,204,211</t>
  </si>
  <si>
    <t xml:space="preserve">    Other services (except public administration)</t>
  </si>
  <si>
    <t>761,154</t>
  </si>
  <si>
    <t xml:space="preserve">    Public administration</t>
  </si>
  <si>
    <t>668,811</t>
  </si>
  <si>
    <t xml:space="preserve">    Private wage and salary workers</t>
  </si>
  <si>
    <t>11,257,393</t>
  </si>
  <si>
    <t xml:space="preserve">    Government workers</t>
  </si>
  <si>
    <t>2,158,071</t>
  </si>
  <si>
    <t xml:space="preserve">    Self-employed workers in own not incorporated business</t>
  </si>
  <si>
    <t>1,249,530</t>
  </si>
  <si>
    <t xml:space="preserve">    Unpaid family workers</t>
  </si>
  <si>
    <t>53,934</t>
  </si>
  <si>
    <t>11,512,020</t>
  </si>
  <si>
    <t xml:space="preserve">    Less than $10,000</t>
  </si>
  <si>
    <t xml:space="preserve">    $10,000 to $14,999</t>
  </si>
  <si>
    <t xml:space="preserve">    $15,000 to $24,999</t>
  </si>
  <si>
    <t xml:space="preserve">    $25,000 to $34,999</t>
  </si>
  <si>
    <t xml:space="preserve">    $35,000 to $49,999</t>
  </si>
  <si>
    <t xml:space="preserve">    $50,000 to $74,999</t>
  </si>
  <si>
    <t xml:space="preserve">    $75,000 to $99,999</t>
  </si>
  <si>
    <t xml:space="preserve">    $100,000 to $149,999</t>
  </si>
  <si>
    <t xml:space="preserve">    $150,000 to $199,999</t>
  </si>
  <si>
    <t xml:space="preserve">    $200,000 or more</t>
  </si>
  <si>
    <t xml:space="preserve">    Median household income (dollars)</t>
  </si>
  <si>
    <t xml:space="preserve">    With earnings</t>
  </si>
  <si>
    <t>9,502,776</t>
  </si>
  <si>
    <t xml:space="preserve">      Mean earnings (dollars)</t>
  </si>
  <si>
    <t xml:space="preserve">    With Social Security income</t>
  </si>
  <si>
    <t xml:space="preserve">      Mean Social Security income (dollars)</t>
  </si>
  <si>
    <t xml:space="preserve">    With Supplemental Security Income</t>
  </si>
  <si>
    <t xml:space="preserve">      Mean Supplemental Security Income (dollars)</t>
  </si>
  <si>
    <t xml:space="preserve">    With public assistance income</t>
  </si>
  <si>
    <t xml:space="preserve">      Mean public assistance income (dollars)</t>
  </si>
  <si>
    <t xml:space="preserve">    With retirement income</t>
  </si>
  <si>
    <t xml:space="preserve">      Mean retirement income (dollars)</t>
  </si>
  <si>
    <t xml:space="preserve">    Median family income (dollars)</t>
  </si>
  <si>
    <t xml:space="preserve">    Per capita income (dollars)</t>
  </si>
  <si>
    <t>7,304,131</t>
  </si>
  <si>
    <t>4,429,163</t>
  </si>
  <si>
    <t>4,405,365</t>
  </si>
  <si>
    <t>3,957,539</t>
  </si>
  <si>
    <t>447,826</t>
  </si>
  <si>
    <t>23,798</t>
  </si>
  <si>
    <t>2,874,968</t>
  </si>
  <si>
    <t>3,583,583</t>
  </si>
  <si>
    <t>1,867,926</t>
  </si>
  <si>
    <t>1,865,345</t>
  </si>
  <si>
    <t>1,647,561</t>
  </si>
  <si>
    <t>1,289,154</t>
  </si>
  <si>
    <t>601,694</t>
  </si>
  <si>
    <t>3,865,125</t>
  </si>
  <si>
    <t>2,389,176</t>
  </si>
  <si>
    <t>875,130</t>
  </si>
  <si>
    <t>294,050</t>
  </si>
  <si>
    <t>137,782</t>
  </si>
  <si>
    <t>93,741</t>
  </si>
  <si>
    <t>75,246</t>
  </si>
  <si>
    <t>179,032</t>
  </si>
  <si>
    <t>316,144</t>
  </si>
  <si>
    <t>671,087</t>
  </si>
  <si>
    <t>197,571</t>
  </si>
  <si>
    <t>438,983</t>
  </si>
  <si>
    <t>176,673</t>
  </si>
  <si>
    <t>85,748</t>
  </si>
  <si>
    <t>174,893</t>
  </si>
  <si>
    <t>367,273</t>
  </si>
  <si>
    <t>553,625</t>
  </si>
  <si>
    <t>418,113</t>
  </si>
  <si>
    <t>253,998</t>
  </si>
  <si>
    <t>124,399</t>
  </si>
  <si>
    <t>3,282,734</t>
  </si>
  <si>
    <t>432,223</t>
  </si>
  <si>
    <t>229,341</t>
  </si>
  <si>
    <t>13,241</t>
  </si>
  <si>
    <t>2,574,994</t>
  </si>
  <si>
    <t>244,868</t>
  </si>
  <si>
    <t>187,586</t>
  </si>
  <si>
    <t>407,143</t>
  </si>
  <si>
    <t>389,763</t>
  </si>
  <si>
    <t>455,483</t>
  </si>
  <si>
    <t>469,307</t>
  </si>
  <si>
    <t>218,427</t>
  </si>
  <si>
    <t>142,620</t>
  </si>
  <si>
    <t>31,236</t>
  </si>
  <si>
    <t>28,561</t>
  </si>
  <si>
    <t>2,326,537</t>
  </si>
  <si>
    <t>353,744</t>
  </si>
  <si>
    <t>140,862</t>
  </si>
  <si>
    <t>204,179</t>
  </si>
  <si>
    <t>220,115</t>
  </si>
  <si>
    <t>2,181,273</t>
  </si>
  <si>
    <t>188,160</t>
  </si>
  <si>
    <t>164,148</t>
  </si>
  <si>
    <t>364,447</t>
  </si>
  <si>
    <t>342,004</t>
  </si>
  <si>
    <t>388,896</t>
  </si>
  <si>
    <t>390,296</t>
  </si>
  <si>
    <t>180,461</t>
  </si>
  <si>
    <t>114,992</t>
  </si>
  <si>
    <t>24,671</t>
  </si>
  <si>
    <t>23,198</t>
  </si>
  <si>
    <t>12,916,610</t>
  </si>
  <si>
    <t>8,267,359</t>
  </si>
  <si>
    <t>8,175,738</t>
  </si>
  <si>
    <t>7,766,487</t>
  </si>
  <si>
    <t>409,251</t>
  </si>
  <si>
    <t>91,621</t>
  </si>
  <si>
    <t>4,649,251</t>
  </si>
  <si>
    <t>6,602,392</t>
  </si>
  <si>
    <t>3,749,686</t>
  </si>
  <si>
    <t>3,740,283</t>
  </si>
  <si>
    <t>3,555,394</t>
  </si>
  <si>
    <t>922,753</t>
  </si>
  <si>
    <t>513,027</t>
  </si>
  <si>
    <t>7,710,301</t>
  </si>
  <si>
    <t>5,953,993</t>
  </si>
  <si>
    <t>787,845</t>
  </si>
  <si>
    <t>238,853</t>
  </si>
  <si>
    <t>195,368</t>
  </si>
  <si>
    <t>135,201</t>
  </si>
  <si>
    <t>399,041</t>
  </si>
  <si>
    <t>88,514</t>
  </si>
  <si>
    <t>510,026</t>
  </si>
  <si>
    <t>815,574</t>
  </si>
  <si>
    <t>290,808</t>
  </si>
  <si>
    <t>874,271</t>
  </si>
  <si>
    <t>333,264</t>
  </si>
  <si>
    <t>365,789</t>
  </si>
  <si>
    <t>623,602</t>
  </si>
  <si>
    <t>1,005,943</t>
  </si>
  <si>
    <t>1,555,647</t>
  </si>
  <si>
    <t>551,982</t>
  </si>
  <si>
    <t>363,265</t>
  </si>
  <si>
    <t>387,802</t>
  </si>
  <si>
    <t>5,681,208</t>
  </si>
  <si>
    <t>1,233,708</t>
  </si>
  <si>
    <t>823,528</t>
  </si>
  <si>
    <t>28,043</t>
  </si>
  <si>
    <t>6,673,836</t>
  </si>
  <si>
    <t>443,348</t>
  </si>
  <si>
    <t>326,380</t>
  </si>
  <si>
    <t>659,902</t>
  </si>
  <si>
    <t>684,292</t>
  </si>
  <si>
    <t>969,907</t>
  </si>
  <si>
    <t>1,318,996</t>
  </si>
  <si>
    <t>850,452</t>
  </si>
  <si>
    <t>818,481</t>
  </si>
  <si>
    <t>280,103</t>
  </si>
  <si>
    <t>321,975</t>
  </si>
  <si>
    <t>5,277,618</t>
  </si>
  <si>
    <t>1,839,087</t>
  </si>
  <si>
    <t>273,030</t>
  </si>
  <si>
    <t>177,067</t>
  </si>
  <si>
    <t>1,291,268</t>
  </si>
  <si>
    <t>4,182,917</t>
  </si>
  <si>
    <t>136,581</t>
  </si>
  <si>
    <t>115,259</t>
  </si>
  <si>
    <t>299,711</t>
  </si>
  <si>
    <t>365,499</t>
  </si>
  <si>
    <t>589,121</t>
  </si>
  <si>
    <t>906,793</t>
  </si>
  <si>
    <t>642,864</t>
  </si>
  <si>
    <t>644,411</t>
  </si>
  <si>
    <t>223,278</t>
  </si>
  <si>
    <t>259,400</t>
  </si>
  <si>
    <t>1,575,878</t>
  </si>
  <si>
    <t>936,537</t>
  </si>
  <si>
    <t>918,657</t>
  </si>
  <si>
    <t>806,328</t>
  </si>
  <si>
    <t>112,329</t>
  </si>
  <si>
    <t>17,880</t>
  </si>
  <si>
    <t>639,341</t>
  </si>
  <si>
    <t>815,827</t>
  </si>
  <si>
    <t>483,370</t>
  </si>
  <si>
    <t>480,483</t>
  </si>
  <si>
    <t>427,070</t>
  </si>
  <si>
    <t>166,964</t>
  </si>
  <si>
    <t>108,641</t>
  </si>
  <si>
    <t>797,818</t>
  </si>
  <si>
    <t>551,974</t>
  </si>
  <si>
    <t>116,373</t>
  </si>
  <si>
    <t>75,821</t>
  </si>
  <si>
    <t>20,999</t>
  </si>
  <si>
    <t>11,303</t>
  </si>
  <si>
    <t>21,348</t>
  </si>
  <si>
    <t>31.6</t>
  </si>
  <si>
    <t>1,887</t>
  </si>
  <si>
    <t>24,072</t>
  </si>
  <si>
    <t>61,705</t>
  </si>
  <si>
    <t>17,952</t>
  </si>
  <si>
    <t>77,918</t>
  </si>
  <si>
    <t>74,070</t>
  </si>
  <si>
    <t>39,741</t>
  </si>
  <si>
    <t>59,632</t>
  </si>
  <si>
    <t>84,425</t>
  </si>
  <si>
    <t>210,960</t>
  </si>
  <si>
    <t>45,458</t>
  </si>
  <si>
    <t>37,767</t>
  </si>
  <si>
    <t>70,741</t>
  </si>
  <si>
    <t>562,664</t>
  </si>
  <si>
    <t>205,725</t>
  </si>
  <si>
    <t>36,050</t>
  </si>
  <si>
    <t>1,889</t>
  </si>
  <si>
    <t>772,197</t>
  </si>
  <si>
    <t>125,585</t>
  </si>
  <si>
    <t>58,181</t>
  </si>
  <si>
    <t>104,658</t>
  </si>
  <si>
    <t>98,187</t>
  </si>
  <si>
    <t>117,152</t>
  </si>
  <si>
    <t>129,120</t>
  </si>
  <si>
    <t>68,412</t>
  </si>
  <si>
    <t>48,522</t>
  </si>
  <si>
    <t>12,262</t>
  </si>
  <si>
    <t>10,118</t>
  </si>
  <si>
    <t>608,565</t>
  </si>
  <si>
    <t>155,231</t>
  </si>
  <si>
    <t>74,224</t>
  </si>
  <si>
    <t>91,103</t>
  </si>
  <si>
    <t>121,083</t>
  </si>
  <si>
    <t>510,259</t>
  </si>
  <si>
    <t>63,430</t>
  </si>
  <si>
    <t>35,185</t>
  </si>
  <si>
    <t>66,779</t>
  </si>
  <si>
    <t>62,334</t>
  </si>
  <si>
    <t>78,449</t>
  </si>
  <si>
    <t>93,540</t>
  </si>
  <si>
    <t>53,794</t>
  </si>
  <si>
    <t>39,486</t>
  </si>
  <si>
    <t>9,953</t>
  </si>
  <si>
    <t>7,309</t>
  </si>
  <si>
    <t>138,546</t>
  </si>
  <si>
    <t>85,080</t>
  </si>
  <si>
    <t>83,523</t>
  </si>
  <si>
    <t>74,329</t>
  </si>
  <si>
    <t>9,194</t>
  </si>
  <si>
    <t>1,557</t>
  </si>
  <si>
    <t>53,466</t>
  </si>
  <si>
    <t>71,879</t>
  </si>
  <si>
    <t>40,957</t>
  </si>
  <si>
    <t>40,735</t>
  </si>
  <si>
    <t>36,642</t>
  </si>
  <si>
    <t>12,352</t>
  </si>
  <si>
    <t>6,655</t>
  </si>
  <si>
    <t>73,560</t>
  </si>
  <si>
    <t>51,194</t>
  </si>
  <si>
    <t>12,171</t>
  </si>
  <si>
    <t>3,003</t>
  </si>
  <si>
    <t>2,973</t>
  </si>
  <si>
    <t>1,805</t>
  </si>
  <si>
    <t>2,414</t>
  </si>
  <si>
    <t>27.2</t>
  </si>
  <si>
    <t>1,541</t>
  </si>
  <si>
    <t>5,939</t>
  </si>
  <si>
    <t>6,941</t>
  </si>
  <si>
    <t>2,264</t>
  </si>
  <si>
    <t>8,852</t>
  </si>
  <si>
    <t>3,893</t>
  </si>
  <si>
    <t>2,394</t>
  </si>
  <si>
    <t>3,824</t>
  </si>
  <si>
    <t>6,674</t>
  </si>
  <si>
    <t>14,886</t>
  </si>
  <si>
    <t>7,725</t>
  </si>
  <si>
    <t>3,996</t>
  </si>
  <si>
    <t>5,400</t>
  </si>
  <si>
    <t>54,103</t>
  </si>
  <si>
    <t>14,941</t>
  </si>
  <si>
    <t>63,572</t>
  </si>
  <si>
    <t>9,007</t>
  </si>
  <si>
    <t>5,007</t>
  </si>
  <si>
    <t>7,965</t>
  </si>
  <si>
    <t>9,415</t>
  </si>
  <si>
    <t>11,088</t>
  </si>
  <si>
    <t>5,718</t>
  </si>
  <si>
    <t>4,294</t>
  </si>
  <si>
    <t>1,043</t>
  </si>
  <si>
    <t>1,028</t>
  </si>
  <si>
    <t>51,385</t>
  </si>
  <si>
    <t>12,588</t>
  </si>
  <si>
    <t>5,944</t>
  </si>
  <si>
    <t>6,031</t>
  </si>
  <si>
    <t>8,271</t>
  </si>
  <si>
    <t>43,283</t>
  </si>
  <si>
    <t>4,455</t>
  </si>
  <si>
    <t>3,210</t>
  </si>
  <si>
    <t>5,985</t>
  </si>
  <si>
    <t>5,564</t>
  </si>
  <si>
    <t>6,578</t>
  </si>
  <si>
    <t>8,066</t>
  </si>
  <si>
    <t>4,454</t>
  </si>
  <si>
    <t>3,378</t>
  </si>
  <si>
    <t>834</t>
  </si>
  <si>
    <t>759</t>
  </si>
  <si>
    <t>2,891,643</t>
  </si>
  <si>
    <t>1,764,149</t>
  </si>
  <si>
    <t>1,754,798</t>
  </si>
  <si>
    <t>1,662,759</t>
  </si>
  <si>
    <t>92,039</t>
  </si>
  <si>
    <t>9,351</t>
  </si>
  <si>
    <t>1,127,494</t>
  </si>
  <si>
    <t>1,535,063</t>
  </si>
  <si>
    <t>842,677</t>
  </si>
  <si>
    <t>841,766</t>
  </si>
  <si>
    <t>797,849</t>
  </si>
  <si>
    <t>246,631</t>
  </si>
  <si>
    <t>127,903</t>
  </si>
  <si>
    <t>1,634,923</t>
  </si>
  <si>
    <t>1,168,223</t>
  </si>
  <si>
    <t>258,551</t>
  </si>
  <si>
    <t>102,143</t>
  </si>
  <si>
    <t>42,626</t>
  </si>
  <si>
    <t>20,478</t>
  </si>
  <si>
    <t>42,902</t>
  </si>
  <si>
    <t>28.7</t>
  </si>
  <si>
    <t>7,655</t>
  </si>
  <si>
    <t>33,546</t>
  </si>
  <si>
    <t>325,523</t>
  </si>
  <si>
    <t>72,005</t>
  </si>
  <si>
    <t>176,426</t>
  </si>
  <si>
    <t>76,457</t>
  </si>
  <si>
    <t>64,327</t>
  </si>
  <si>
    <t>123,680</t>
  </si>
  <si>
    <t>198,053</t>
  </si>
  <si>
    <t>308,315</t>
  </si>
  <si>
    <t>138,109</t>
  </si>
  <si>
    <t>78,793</t>
  </si>
  <si>
    <t>59,870</t>
  </si>
  <si>
    <t>1,325,817</t>
  </si>
  <si>
    <t>208,778</t>
  </si>
  <si>
    <t>119,280</t>
  </si>
  <si>
    <t>8,884</t>
  </si>
  <si>
    <t>1,097,620</t>
  </si>
  <si>
    <t>105,724</t>
  </si>
  <si>
    <t>50,287</t>
  </si>
  <si>
    <t>99,551</t>
  </si>
  <si>
    <t>97,031</t>
  </si>
  <si>
    <t>143,172</t>
  </si>
  <si>
    <t>212,076</t>
  </si>
  <si>
    <t>148,664</t>
  </si>
  <si>
    <t>148,896</t>
  </si>
  <si>
    <t>52,096</t>
  </si>
  <si>
    <t>40,123</t>
  </si>
  <si>
    <t>958,794</t>
  </si>
  <si>
    <t>152,643</t>
  </si>
  <si>
    <t>89,655</t>
  </si>
  <si>
    <t>62,606</t>
  </si>
  <si>
    <t>97,013</t>
  </si>
  <si>
    <t>845,584</t>
  </si>
  <si>
    <t>46,687</t>
  </si>
  <si>
    <t>35,292</t>
  </si>
  <si>
    <t>73,024</t>
  </si>
  <si>
    <t>73,198</t>
  </si>
  <si>
    <t>110,984</t>
  </si>
  <si>
    <t>171,507</t>
  </si>
  <si>
    <t>125,851</t>
  </si>
  <si>
    <t>129,500</t>
  </si>
  <si>
    <t>45,027</t>
  </si>
  <si>
    <t>34,514</t>
  </si>
  <si>
    <t>74,906</t>
  </si>
  <si>
    <t>48,713</t>
  </si>
  <si>
    <t>48,170</t>
  </si>
  <si>
    <t>43,517</t>
  </si>
  <si>
    <t>4,653</t>
  </si>
  <si>
    <t>543</t>
  </si>
  <si>
    <t>26,193</t>
  </si>
  <si>
    <t>38,093</t>
  </si>
  <si>
    <t>23,042</t>
  </si>
  <si>
    <t>22,995</t>
  </si>
  <si>
    <t>20,742</t>
  </si>
  <si>
    <t>8,778</t>
  </si>
  <si>
    <t>4,489</t>
  </si>
  <si>
    <t>42,880</t>
  </si>
  <si>
    <t>29,289</t>
  </si>
  <si>
    <t>8,176</t>
  </si>
  <si>
    <t>2,183</t>
  </si>
  <si>
    <t>1,373</t>
  </si>
  <si>
    <t>771</t>
  </si>
  <si>
    <t>1,088</t>
  </si>
  <si>
    <t>26.4</t>
  </si>
  <si>
    <t>158</t>
  </si>
  <si>
    <t>2,656</t>
  </si>
  <si>
    <t>6,006</t>
  </si>
  <si>
    <t>1,830</t>
  </si>
  <si>
    <t>5,138</t>
  </si>
  <si>
    <t>3,915</t>
  </si>
  <si>
    <t>1,602</t>
  </si>
  <si>
    <t>3,072</t>
  </si>
  <si>
    <t>4,293</t>
  </si>
  <si>
    <t>7,091</t>
  </si>
  <si>
    <t>3,550</t>
  </si>
  <si>
    <t>2,164</t>
  </si>
  <si>
    <t>2,042</t>
  </si>
  <si>
    <t>35,467</t>
  </si>
  <si>
    <t>5,696</t>
  </si>
  <si>
    <t>2,199</t>
  </si>
  <si>
    <t>155</t>
  </si>
  <si>
    <t>26,904</t>
  </si>
  <si>
    <t>1,959</t>
  </si>
  <si>
    <t>1,185</t>
  </si>
  <si>
    <t>2,725</t>
  </si>
  <si>
    <t>3,100</t>
  </si>
  <si>
    <t>4,663</t>
  </si>
  <si>
    <t>6,135</t>
  </si>
  <si>
    <t>3,485</t>
  </si>
  <si>
    <t>2,655</t>
  </si>
  <si>
    <t>613</t>
  </si>
  <si>
    <t>384</t>
  </si>
  <si>
    <t>24,579</t>
  </si>
  <si>
    <t>3,597</t>
  </si>
  <si>
    <t>1,978</t>
  </si>
  <si>
    <t>1,954</t>
  </si>
  <si>
    <t>3,431</t>
  </si>
  <si>
    <t>21,806</t>
  </si>
  <si>
    <t>1,349</t>
  </si>
  <si>
    <t>846</t>
  </si>
  <si>
    <t>2,212</t>
  </si>
  <si>
    <t>2,500</t>
  </si>
  <si>
    <t>3,628</t>
  </si>
  <si>
    <t>5,193</t>
  </si>
  <si>
    <t>2,933</t>
  </si>
  <si>
    <t>2,310</t>
  </si>
  <si>
    <t>493</t>
  </si>
  <si>
    <t>342</t>
  </si>
  <si>
    <t>47,222</t>
  </si>
  <si>
    <t>30,405</t>
  </si>
  <si>
    <t>30,174</t>
  </si>
  <si>
    <t>27,817</t>
  </si>
  <si>
    <t>2,357</t>
  </si>
  <si>
    <t>231</t>
  </si>
  <si>
    <t>16,817</t>
  </si>
  <si>
    <t>23,194</t>
  </si>
  <si>
    <t>14,102</t>
  </si>
  <si>
    <t>14,069</t>
  </si>
  <si>
    <t>12,990</t>
  </si>
  <si>
    <t>7,837</t>
  </si>
  <si>
    <t>4,292</t>
  </si>
  <si>
    <t>27,313</t>
  </si>
  <si>
    <t>19,091</t>
  </si>
  <si>
    <t>3,866</t>
  </si>
  <si>
    <t>1,524</t>
  </si>
  <si>
    <t>1,067</t>
  </si>
  <si>
    <t>690</t>
  </si>
  <si>
    <t>1,075</t>
  </si>
  <si>
    <t>28.5</t>
  </si>
  <si>
    <t>262</t>
  </si>
  <si>
    <t>1,387</t>
  </si>
  <si>
    <t>3,114</t>
  </si>
  <si>
    <t>865</t>
  </si>
  <si>
    <t>3,564</t>
  </si>
  <si>
    <t>1,367</t>
  </si>
  <si>
    <t>1,280</t>
  </si>
  <si>
    <t>3,257</t>
  </si>
  <si>
    <t>2,971</t>
  </si>
  <si>
    <t>1,431</t>
  </si>
  <si>
    <t>1,189</t>
  </si>
  <si>
    <t>20,968</t>
  </si>
  <si>
    <t>4,173</t>
  </si>
  <si>
    <t>2,491</t>
  </si>
  <si>
    <t>185</t>
  </si>
  <si>
    <t>20,050</t>
  </si>
  <si>
    <t>2,520</t>
  </si>
  <si>
    <t>1,396</t>
  </si>
  <si>
    <t>2,362</t>
  </si>
  <si>
    <t>3,231</t>
  </si>
  <si>
    <t>3,495</t>
  </si>
  <si>
    <t>1,880</t>
  </si>
  <si>
    <t>1,789</t>
  </si>
  <si>
    <t>530</t>
  </si>
  <si>
    <t>512</t>
  </si>
  <si>
    <t>17,132</t>
  </si>
  <si>
    <t>2,710</t>
  </si>
  <si>
    <t>919</t>
  </si>
  <si>
    <t>890</t>
  </si>
  <si>
    <t>2,073</t>
  </si>
  <si>
    <t>12,543</t>
  </si>
  <si>
    <t>1,139</t>
  </si>
  <si>
    <t>612</t>
  </si>
  <si>
    <t>1,388</t>
  </si>
  <si>
    <t>1,351</t>
  </si>
  <si>
    <t>2,171</t>
  </si>
  <si>
    <t>2,330</t>
  </si>
  <si>
    <t>1,286</t>
  </si>
  <si>
    <t>1,426</t>
  </si>
  <si>
    <t>459</t>
  </si>
  <si>
    <t>381</t>
  </si>
  <si>
    <t>647,208</t>
  </si>
  <si>
    <t>416,473</t>
  </si>
  <si>
    <t>412,777</t>
  </si>
  <si>
    <t>380,152</t>
  </si>
  <si>
    <t>32,625</t>
  </si>
  <si>
    <t>3,696</t>
  </si>
  <si>
    <t>230,735</t>
  </si>
  <si>
    <t>328,378</t>
  </si>
  <si>
    <t>190,850</t>
  </si>
  <si>
    <t>190,314</t>
  </si>
  <si>
    <t>175,330</t>
  </si>
  <si>
    <t>127,947</t>
  </si>
  <si>
    <t>75,013</t>
  </si>
  <si>
    <t>373,402</t>
  </si>
  <si>
    <t>269,522</t>
  </si>
  <si>
    <t>51,201</t>
  </si>
  <si>
    <t>18,460</t>
  </si>
  <si>
    <t>12,393</t>
  </si>
  <si>
    <t>7,904</t>
  </si>
  <si>
    <t>13,922</t>
  </si>
  <si>
    <t>27.8</t>
  </si>
  <si>
    <t>3,668</t>
  </si>
  <si>
    <t>21,253</t>
  </si>
  <si>
    <t>40,191</t>
  </si>
  <si>
    <t>56,091</t>
  </si>
  <si>
    <t>19,748</t>
  </si>
  <si>
    <t>16,582</t>
  </si>
  <si>
    <t>26,408</t>
  </si>
  <si>
    <t>41,707</t>
  </si>
  <si>
    <t>68,079</t>
  </si>
  <si>
    <t>36,303</t>
  </si>
  <si>
    <t>19,740</t>
  </si>
  <si>
    <t>17,368</t>
  </si>
  <si>
    <t>294,432</t>
  </si>
  <si>
    <t>52,827</t>
  </si>
  <si>
    <t>31,570</t>
  </si>
  <si>
    <t>1,323</t>
  </si>
  <si>
    <t>282,847</t>
  </si>
  <si>
    <t>34,078</t>
  </si>
  <si>
    <t>18,758</t>
  </si>
  <si>
    <t>32,898</t>
  </si>
  <si>
    <t>32,412</t>
  </si>
  <si>
    <t>42,938</t>
  </si>
  <si>
    <t>52,656</t>
  </si>
  <si>
    <t>29,531</t>
  </si>
  <si>
    <t>25,361</t>
  </si>
  <si>
    <t>7,365</t>
  </si>
  <si>
    <t>6,850</t>
  </si>
  <si>
    <t>238,166</t>
  </si>
  <si>
    <t>45,634</t>
  </si>
  <si>
    <t>20,494</t>
  </si>
  <si>
    <t>19,579</t>
  </si>
  <si>
    <t>31,198</t>
  </si>
  <si>
    <t>187,824</t>
  </si>
  <si>
    <t>15,317</t>
  </si>
  <si>
    <t>10,975</t>
  </si>
  <si>
    <t>20,771</t>
  </si>
  <si>
    <t>20,946</t>
  </si>
  <si>
    <t>28,111</t>
  </si>
  <si>
    <t>37,685</t>
  </si>
  <si>
    <t>23,028</t>
  </si>
  <si>
    <t>19,874</t>
  </si>
  <si>
    <t>5,692</t>
  </si>
  <si>
    <t>5,425</t>
  </si>
  <si>
    <t xml:space="preserve">        Percent Unemployed</t>
  </si>
  <si>
    <t>Numerical</t>
  </si>
  <si>
    <t>Change, 2006-2010 ACS to 2000 Census</t>
  </si>
  <si>
    <t xml:space="preserve">    With all parents in family in labor force</t>
  </si>
  <si>
    <t xml:space="preserve">    Other means of commuting</t>
  </si>
  <si>
    <t xml:space="preserve">    Public transportation (1)</t>
  </si>
  <si>
    <t>INDUSTRY (2)</t>
  </si>
  <si>
    <t>+/-$150</t>
  </si>
  <si>
    <t>+/-$187</t>
  </si>
  <si>
    <t xml:space="preserve">    Mean household income (dollars)</t>
  </si>
  <si>
    <t>+/-$52</t>
  </si>
  <si>
    <t>+/-$50</t>
  </si>
  <si>
    <t>+/-$148</t>
  </si>
  <si>
    <t>+/-$36</t>
  </si>
  <si>
    <t xml:space="preserve">    With Food Stamp/SNAP benefits in the past 12 months</t>
  </si>
  <si>
    <t>+/-$291</t>
  </si>
  <si>
    <t>+/-$286</t>
  </si>
  <si>
    <t>+/-$91</t>
  </si>
  <si>
    <t>+/-$63</t>
  </si>
  <si>
    <t>+/-$254</t>
  </si>
  <si>
    <t>+/-$125</t>
  </si>
  <si>
    <t xml:space="preserve">    Mean family income (dollars)</t>
  </si>
  <si>
    <t xml:space="preserve">    Median earnings for male full-time, year-round workers (dollars)</t>
  </si>
  <si>
    <t xml:space="preserve">    Median earnings for female full-time, year-round workers (dollars)</t>
  </si>
  <si>
    <t>PERCENTAGE OF FAMILIES AND PERSONS BELOW 100% POVERTY</t>
  </si>
  <si>
    <t>ECONOMIC CHARACTERISTICS FOR THE STATE OF CALIFORNIA</t>
  </si>
  <si>
    <t>2000 Census</t>
  </si>
  <si>
    <t>2006-2010 American Community Survey (ACS)</t>
  </si>
  <si>
    <t>(X) Not applicable or not available.</t>
  </si>
  <si>
    <t>+/-$993</t>
  </si>
  <si>
    <t>+/-$1,208</t>
  </si>
  <si>
    <t>+/-$363</t>
  </si>
  <si>
    <t>+/-$283</t>
  </si>
  <si>
    <t>+/-$1,342</t>
  </si>
  <si>
    <t>+/-$278</t>
  </si>
  <si>
    <t>+/-$1,246</t>
  </si>
  <si>
    <t>+/-$1,502</t>
  </si>
  <si>
    <t>+/-$354</t>
  </si>
  <si>
    <t>+/-$759</t>
  </si>
  <si>
    <t>+/-$1,074</t>
  </si>
  <si>
    <t>+/-$1,153</t>
  </si>
  <si>
    <t>Population Group: Two or more races, not Hispanic or Latino</t>
  </si>
  <si>
    <t>Extract Generated by:</t>
  </si>
  <si>
    <t xml:space="preserve">  California State Data Center</t>
  </si>
  <si>
    <t xml:space="preserve">  Demographic Research Unit</t>
  </si>
  <si>
    <t xml:space="preserve">  Department of Finance</t>
  </si>
  <si>
    <t xml:space="preserve">  e-mail:  ficalpop@dof.ca.gov</t>
  </si>
  <si>
    <t xml:space="preserve">  phone:  916-323-4086</t>
  </si>
  <si>
    <t xml:space="preserve">  Web:  http://www.dof.ca.gov/research/demographic/</t>
  </si>
  <si>
    <t xml:space="preserve">Source:  </t>
  </si>
  <si>
    <t>Census 2000 Summary File 4 (SF 4)</t>
  </si>
  <si>
    <t xml:space="preserve">2006-2010 American Community Survey Selected Population Tables </t>
  </si>
  <si>
    <t>U.S. Census Bureau</t>
  </si>
  <si>
    <t>+/-$2,692</t>
  </si>
  <si>
    <t>+/-$3,354</t>
  </si>
  <si>
    <t>+/-$803</t>
  </si>
  <si>
    <t>+/-$834</t>
  </si>
  <si>
    <t>+/-$2,310</t>
  </si>
  <si>
    <t>+/-$816</t>
  </si>
  <si>
    <t>+/-$2,810</t>
  </si>
  <si>
    <t>+/-$4,324</t>
  </si>
  <si>
    <t>+/-$1,218</t>
  </si>
  <si>
    <t>+/-$1,284</t>
  </si>
  <si>
    <t>+/-$2,747</t>
  </si>
  <si>
    <t>+/-$2,541</t>
  </si>
  <si>
    <t>+/-$1,970</t>
  </si>
  <si>
    <t>+/-$2,089</t>
  </si>
  <si>
    <t>+/-$1,138</t>
  </si>
  <si>
    <t>+/-$699</t>
  </si>
  <si>
    <t>+/-$1,876</t>
  </si>
  <si>
    <t>+/-$641</t>
  </si>
  <si>
    <t>+/-$3,703</t>
  </si>
  <si>
    <t>+/-$2,502</t>
  </si>
  <si>
    <t>+/-$588</t>
  </si>
  <si>
    <t>+/-$752</t>
  </si>
  <si>
    <t>+/-$1,455</t>
  </si>
  <si>
    <t>+/-$1,156</t>
  </si>
  <si>
    <t>+/-$458</t>
  </si>
  <si>
    <t>+/-$533</t>
  </si>
  <si>
    <t>+/-$181</t>
  </si>
  <si>
    <t>+/-$107</t>
  </si>
  <si>
    <t>+/-$96</t>
  </si>
  <si>
    <t>+/-$619</t>
  </si>
  <si>
    <t>+/-$636</t>
  </si>
  <si>
    <t>+/-$221</t>
  </si>
  <si>
    <t>+/-$303</t>
  </si>
  <si>
    <t>+/-$614</t>
  </si>
  <si>
    <t>+/-$414</t>
  </si>
  <si>
    <t>+/-$1,747</t>
  </si>
  <si>
    <t>+/-$2,041</t>
  </si>
  <si>
    <t>+/-$516</t>
  </si>
  <si>
    <t>+/-$549</t>
  </si>
  <si>
    <t>+/-$1,735</t>
  </si>
  <si>
    <t>+/-$452</t>
  </si>
  <si>
    <t>+/-$2,983</t>
  </si>
  <si>
    <t>+/-$2,615</t>
  </si>
  <si>
    <t>+/-$784</t>
  </si>
  <si>
    <t>+/-$655</t>
  </si>
  <si>
    <t>+/-$2,746</t>
  </si>
  <si>
    <t>+/-$1,376</t>
  </si>
  <si>
    <t>+/-$448</t>
  </si>
  <si>
    <t>+/-$447</t>
  </si>
  <si>
    <t>+/-$139</t>
  </si>
  <si>
    <t>+/-$601</t>
  </si>
  <si>
    <t>+/-$138</t>
  </si>
  <si>
    <t>+/-$684</t>
  </si>
  <si>
    <t>+/-$679</t>
  </si>
  <si>
    <t>+/-$173</t>
  </si>
  <si>
    <t>+/-$196</t>
  </si>
  <si>
    <t>+/-$474</t>
  </si>
  <si>
    <t>+/-$337</t>
  </si>
  <si>
    <t>+/-$217</t>
  </si>
  <si>
    <t>+/-$225</t>
  </si>
  <si>
    <t>+/-$64</t>
  </si>
  <si>
    <t>+/-$103</t>
  </si>
  <si>
    <t>+/-$67</t>
  </si>
  <si>
    <t>+/-$258</t>
  </si>
  <si>
    <t>+/-$253</t>
  </si>
  <si>
    <t>+/-$68</t>
  </si>
  <si>
    <t>+/-$65</t>
  </si>
  <si>
    <t>+/-$129</t>
  </si>
  <si>
    <t>+/-$241</t>
  </si>
  <si>
    <t>+/-$210</t>
  </si>
  <si>
    <t>+/-$267</t>
  </si>
  <si>
    <t>+/-$86</t>
  </si>
  <si>
    <t>+/-$182</t>
  </si>
  <si>
    <t>+/-$44</t>
  </si>
  <si>
    <t>+/-$390</t>
  </si>
  <si>
    <t>+/-$434</t>
  </si>
  <si>
    <t>+/-$111</t>
  </si>
  <si>
    <t>+/-$233</t>
  </si>
  <si>
    <t>+/-$170</t>
  </si>
  <si>
    <t>Population 16 years and over</t>
  </si>
  <si>
    <t>Females 16 years and over</t>
  </si>
  <si>
    <t>Own children under 6 years</t>
  </si>
  <si>
    <t>Own children 6 to 17 years</t>
  </si>
  <si>
    <t>Workers 16 years and over</t>
  </si>
  <si>
    <t>Data Not Tabulated in the 2000 Census.</t>
  </si>
  <si>
    <t xml:space="preserve">    Median earnings for all workers (dollars)</t>
  </si>
  <si>
    <t>Total Households</t>
  </si>
  <si>
    <t>Total Families</t>
  </si>
  <si>
    <t>Families</t>
  </si>
  <si>
    <t>Married couple families</t>
  </si>
  <si>
    <t>Population Group:  Total Population</t>
  </si>
  <si>
    <t>Population Group:  Hispanic or Latino (of any race)</t>
  </si>
  <si>
    <t>Population Group:  White alone, not Hispanic or Latino</t>
  </si>
  <si>
    <t>Population Group:  Black or African American alone, not Hispanic or Latino</t>
  </si>
  <si>
    <t>Population Group:  American Indian and Alaska Native alone, not Hispanic or Latino</t>
  </si>
  <si>
    <t>Population Group:  Asian alone, not Hispanic or Latino</t>
  </si>
  <si>
    <t>Population Group:  Native Hawaiian and Other Pacific Islander alone, not Hispanic or Latino</t>
  </si>
  <si>
    <t>Population Group:  Some other race alone, not Hispanic or Latino</t>
  </si>
  <si>
    <t>+/-7,179</t>
  </si>
  <si>
    <t>+/-4,822</t>
  </si>
  <si>
    <t>+/-12,520</t>
  </si>
  <si>
    <t>+/-2,557</t>
  </si>
  <si>
    <t>+/-6,897</t>
  </si>
  <si>
    <t>+/-7,309</t>
  </si>
  <si>
    <t>+/-9,672</t>
  </si>
  <si>
    <t>+/-2,949</t>
  </si>
  <si>
    <t>+/-2,115</t>
  </si>
  <si>
    <t>+/-3,436</t>
  </si>
  <si>
    <t>+/-1,456</t>
  </si>
  <si>
    <t>+/-3,734</t>
  </si>
  <si>
    <t>+/-999</t>
  </si>
  <si>
    <t>+/-1,421</t>
  </si>
  <si>
    <t>+/-423</t>
  </si>
  <si>
    <t>+/-2,806</t>
  </si>
  <si>
    <t>+/-4,590</t>
  </si>
  <si>
    <t>+/-5,722</t>
  </si>
  <si>
    <t>+/-1,312</t>
  </si>
  <si>
    <t>+/-787</t>
  </si>
  <si>
    <t>+/-648</t>
  </si>
  <si>
    <t>+/-895</t>
  </si>
  <si>
    <t>+/-264</t>
  </si>
  <si>
    <t>+/-677</t>
  </si>
  <si>
    <t>+/-1,257</t>
  </si>
  <si>
    <t>+/-1,377</t>
  </si>
  <si>
    <t>Explanation of Table Symbols:</t>
  </si>
  <si>
    <t>1. An '**' entry in the margin of error column indicates that either no sample observations or too few sample observations were available to compute a standard error and thus the margin of error. A statistical test is not appropriate.</t>
  </si>
  <si>
    <t>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t>
  </si>
  <si>
    <t>3. An '-' following a median estimate means the median falls in the lowest interval of an open-ended distribution.</t>
  </si>
  <si>
    <t>4. An '+' following a median estimate means the median falls in the upper interval of an open-ended distribution.</t>
  </si>
  <si>
    <t>5. An '***' entry in the margin of error column indicates that the median falls in the lowest interval or upper interval of an open-ended distribution. A statistical test is not appropriate.</t>
  </si>
  <si>
    <t>6. An '*****' entry in the margin of error column indicates that the estimate is controlled. A statistical test for sampling variability is not appropriate.</t>
  </si>
  <si>
    <t>7. An 'N' entry in the estimate and margin of error columns indicates that data for this geographic area cannot be displayed because the number of sample cases is too small.</t>
  </si>
  <si>
    <t>8. An '(X)' means that the estimate is not applicable or not available.</t>
  </si>
  <si>
    <t>Economic Characteristics</t>
  </si>
  <si>
    <t>Source:</t>
  </si>
  <si>
    <t>California by Race and Hispanic Origin</t>
  </si>
  <si>
    <t>Margin of Error (MOE):</t>
  </si>
  <si>
    <t xml:space="preserve">    Mean travel time to work (minutes)</t>
  </si>
  <si>
    <t>+/-$192</t>
  </si>
  <si>
    <t>+/-$232</t>
  </si>
  <si>
    <t>+/-$553</t>
  </si>
  <si>
    <t>+/-$2,232</t>
  </si>
  <si>
    <t>+/-$548</t>
  </si>
  <si>
    <t>+/-$2,373</t>
  </si>
  <si>
    <t>+/-$3,599</t>
  </si>
  <si>
    <t>Persons for whom poverty has been determined</t>
  </si>
  <si>
    <t>Families with female householder, no husband present</t>
  </si>
  <si>
    <t xml:space="preserve">    Under 18 years</t>
  </si>
  <si>
    <t xml:space="preserve">    18 years and over</t>
  </si>
  <si>
    <t xml:space="preserve">    65 years and over</t>
  </si>
  <si>
    <t xml:space="preserve">    Unrelated individuals 15 years and over</t>
  </si>
  <si>
    <t>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The margin of error was not published for the 2000 Census.</t>
  </si>
  <si>
    <t xml:space="preserve">(1) Taxicabs were included in public transportation for the 2000 Census, but they were not included in other means of commuting for the 2006-2010 ACS.  </t>
  </si>
  <si>
    <t>(2) Changes in the industry classification system limit comparability of the data from one time period to another.</t>
  </si>
  <si>
    <t>INCOME (2006-2010 ACS: In 2010 Inflation-Adjusted Dollars; 2000 Census: In 1999 Dollars)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</si>
</sst>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164" formatCode="0.0%"/>
    <numFmt numFmtId="165" formatCode="&quot;$&quot;#,##0"/>
    <numFmt numFmtId="166" formatCode="#,##0.0"/>
    <numFmt numFmtId="167" formatCode="0.0"/>
    <numFmt numFmtId="168" formatCode="0.000"/>
    <numFmt numFmtId="169" formatCode="[$-409]mmmm\ d\,\ yyyy;@"/>
  </numFmts>
  <fonts count="15">
    <font>
      <sz val="11"/>
      <color theme="1"/>
      <name val="Calibri"/>
      <family val="2"/>
      <scheme val="minor"/>
    </font>
    <font>
      <sz val="10"/>
      <color indexed="8"/>
      <name val="SAn serif"/>
    </font>
    <font>
      <b/>
      <sz val="10"/>
      <color indexed="8"/>
      <name val="SAn Serif"/>
    </font>
    <font>
      <sz val="10"/>
      <name val="MS Sans Serif"/>
      <family val="2"/>
    </font>
    <font>
      <b/>
      <sz val="10"/>
      <name val="Arial"/>
      <family val="2"/>
    </font>
    <font>
      <sz val="10"/>
      <name val="Arial"/>
      <family val="2"/>
    </font>
    <font>
      <sz val="10"/>
      <name val="Gill Sans MT"/>
      <family val="2"/>
    </font>
    <font>
      <sz val="10"/>
      <color indexed="8"/>
      <name val="SansSerif"/>
    </font>
    <font>
      <sz val="11"/>
      <color theme="1"/>
      <name val="Arial"/>
      <family val="2"/>
    </font>
    <font>
      <sz val="10"/>
      <color theme="1"/>
      <name val="SAn serif"/>
    </font>
    <font>
      <b/>
      <sz val="10"/>
      <color theme="1"/>
      <name val="SAn serif"/>
    </font>
    <font>
      <sz val="10"/>
      <color theme="1"/>
      <name val="Arial"/>
      <family val="2"/>
    </font>
    <font>
      <b/>
      <sz val="12"/>
      <color theme="1"/>
      <name val="Arial"/>
      <family val="2"/>
    </font>
    <font>
      <b/>
      <sz val="10"/>
      <color theme="1"/>
      <name val="Arial"/>
      <family val="2"/>
    </font>
    <font>
      <b/>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50">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64"/>
      </right>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bottom style="thin">
        <color indexed="8"/>
      </bottom>
      <diagonal/>
    </border>
    <border>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bottom style="thin">
        <color indexed="8"/>
      </bottom>
      <diagonal/>
    </border>
    <border>
      <left style="thin">
        <color indexed="8"/>
      </left>
      <right style="medium">
        <color indexed="64"/>
      </right>
      <top style="thin">
        <color indexed="8"/>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8"/>
      </top>
      <bottom style="thin">
        <color indexed="64"/>
      </bottom>
      <diagonal/>
    </border>
    <border>
      <left style="thin">
        <color indexed="8"/>
      </left>
      <right style="medium">
        <color indexed="64"/>
      </right>
      <top style="thin">
        <color indexed="8"/>
      </top>
      <bottom style="thin">
        <color indexed="64"/>
      </bottom>
      <diagonal/>
    </border>
    <border>
      <left style="medium">
        <color indexed="64"/>
      </left>
      <right style="thin">
        <color indexed="8"/>
      </right>
      <top style="thin">
        <color indexed="8"/>
      </top>
      <bottom style="thin">
        <color indexed="64"/>
      </bottom>
      <diagonal/>
    </border>
    <border>
      <left/>
      <right style="medium">
        <color indexed="64"/>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style="thin">
        <color indexed="8"/>
      </top>
      <bottom style="thin">
        <color indexed="64"/>
      </bottom>
      <diagonal/>
    </border>
    <border>
      <left/>
      <right style="medium">
        <color indexed="64"/>
      </right>
      <top/>
      <bottom style="thin">
        <color indexed="8"/>
      </bottom>
      <diagonal/>
    </border>
    <border>
      <left style="medium">
        <color indexed="64"/>
      </left>
      <right style="medium">
        <color indexed="64"/>
      </right>
      <top/>
      <bottom style="thin">
        <color indexed="8"/>
      </bottom>
      <diagonal/>
    </border>
    <border>
      <left/>
      <right style="thin">
        <color indexed="64"/>
      </right>
      <top/>
      <bottom style="thin">
        <color indexed="64"/>
      </bottom>
      <diagonal/>
    </border>
    <border>
      <left style="medium">
        <color indexed="64"/>
      </left>
      <right style="medium">
        <color indexed="64"/>
      </right>
      <top style="thin">
        <color indexed="8"/>
      </top>
      <bottom style="thin">
        <color indexed="64"/>
      </bottom>
      <diagonal/>
    </border>
    <border>
      <left style="medium">
        <color indexed="64"/>
      </left>
      <right/>
      <top/>
      <bottom style="thin">
        <color indexed="8"/>
      </bottom>
      <diagonal/>
    </border>
    <border>
      <left style="thin">
        <color indexed="8"/>
      </left>
      <right/>
      <top style="thin">
        <color indexed="8"/>
      </top>
      <bottom style="thin">
        <color indexed="8"/>
      </bottom>
      <diagonal/>
    </border>
    <border>
      <left/>
      <right style="thin">
        <color indexed="64"/>
      </right>
      <top style="thin">
        <color indexed="64"/>
      </top>
      <bottom style="medium">
        <color indexed="64"/>
      </bottom>
      <diagonal/>
    </border>
    <border>
      <left/>
      <right/>
      <top style="thin">
        <color indexed="8"/>
      </top>
      <bottom/>
      <diagonal/>
    </border>
    <border>
      <left style="medium">
        <color indexed="64"/>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medium">
        <color indexed="64"/>
      </right>
      <top style="thin">
        <color indexed="64"/>
      </top>
      <bottom style="medium">
        <color indexed="64"/>
      </bottom>
      <diagonal/>
    </border>
    <border>
      <left/>
      <right style="thin">
        <color indexed="8"/>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style="medium">
        <color indexed="64"/>
      </left>
      <right/>
      <top/>
      <bottom/>
      <diagonal/>
    </border>
    <border>
      <left/>
      <right style="medium">
        <color indexed="64"/>
      </right>
      <top style="thin">
        <color indexed="8"/>
      </top>
      <bottom/>
      <diagonal/>
    </border>
    <border>
      <left/>
      <right/>
      <top style="medium">
        <color indexed="64"/>
      </top>
      <bottom style="thin">
        <color indexed="64"/>
      </bottom>
      <diagonal/>
    </border>
  </borders>
  <cellStyleXfs count="3">
    <xf numFmtId="0" fontId="0" fillId="0" borderId="0"/>
    <xf numFmtId="0" fontId="3" fillId="0" borderId="0"/>
    <xf numFmtId="0" fontId="8" fillId="0" borderId="0"/>
  </cellStyleXfs>
  <cellXfs count="135">
    <xf numFmtId="0" fontId="0" fillId="0" borderId="0" xfId="0"/>
    <xf numFmtId="0" fontId="1" fillId="2" borderId="1" xfId="0" applyFont="1" applyFill="1" applyBorder="1" applyAlignment="1">
      <alignment horizontal="right" vertical="top" wrapText="1"/>
    </xf>
    <xf numFmtId="0" fontId="1" fillId="2" borderId="2" xfId="0" applyFont="1" applyFill="1" applyBorder="1" applyAlignment="1">
      <alignment horizontal="right" vertical="top" wrapText="1"/>
    </xf>
    <xf numFmtId="42" fontId="1" fillId="2" borderId="2" xfId="0" applyNumberFormat="1" applyFont="1" applyFill="1" applyBorder="1" applyAlignment="1">
      <alignment horizontal="right" vertical="top" wrapText="1"/>
    </xf>
    <xf numFmtId="0" fontId="1" fillId="2" borderId="0" xfId="0" applyFont="1" applyFill="1" applyBorder="1" applyAlignment="1">
      <alignment horizontal="left" vertical="top" wrapText="1"/>
    </xf>
    <xf numFmtId="0" fontId="1" fillId="2" borderId="0" xfId="0" applyFont="1" applyFill="1" applyBorder="1" applyAlignment="1">
      <alignment horizontal="left" vertical="top"/>
    </xf>
    <xf numFmtId="0" fontId="2" fillId="2" borderId="2" xfId="0" applyFont="1" applyFill="1" applyBorder="1" applyAlignment="1">
      <alignment horizontal="right" vertical="top" wrapText="1"/>
    </xf>
    <xf numFmtId="164" fontId="1" fillId="2" borderId="2" xfId="0" applyNumberFormat="1" applyFont="1" applyFill="1" applyBorder="1" applyAlignment="1">
      <alignment horizontal="right" vertical="top" wrapText="1"/>
    </xf>
    <xf numFmtId="0" fontId="1" fillId="2" borderId="3" xfId="0" applyFont="1" applyFill="1" applyBorder="1" applyAlignment="1">
      <alignment horizontal="right" vertical="top" wrapText="1"/>
    </xf>
    <xf numFmtId="37" fontId="1" fillId="2" borderId="2" xfId="0" applyNumberFormat="1" applyFont="1" applyFill="1" applyBorder="1" applyAlignment="1">
      <alignment horizontal="right" vertical="top" wrapText="1"/>
    </xf>
    <xf numFmtId="0" fontId="1" fillId="2" borderId="0" xfId="0" applyFont="1" applyFill="1" applyBorder="1" applyAlignment="1">
      <alignment horizontal="right" vertical="top" wrapText="1"/>
    </xf>
    <xf numFmtId="0" fontId="1" fillId="2" borderId="0" xfId="0" applyNumberFormat="1" applyFont="1" applyFill="1" applyBorder="1" applyAlignment="1">
      <alignment horizontal="left" vertical="top"/>
    </xf>
    <xf numFmtId="0" fontId="4" fillId="0" borderId="0" xfId="1" applyFont="1"/>
    <xf numFmtId="0" fontId="5" fillId="0" borderId="0" xfId="1" applyFont="1"/>
    <xf numFmtId="0" fontId="6" fillId="0" borderId="0" xfId="1" applyFont="1"/>
    <xf numFmtId="0" fontId="5" fillId="0" borderId="0" xfId="1" applyFont="1" applyAlignment="1">
      <alignment horizontal="left" indent="1"/>
    </xf>
    <xf numFmtId="0" fontId="1" fillId="2" borderId="4" xfId="0" applyFont="1" applyFill="1" applyBorder="1" applyAlignment="1">
      <alignment horizontal="right" vertical="top" wrapText="1"/>
    </xf>
    <xf numFmtId="0" fontId="2" fillId="2" borderId="5" xfId="0" applyFont="1" applyFill="1" applyBorder="1" applyAlignment="1">
      <alignment horizontal="right" vertical="top" wrapText="1"/>
    </xf>
    <xf numFmtId="0" fontId="1" fillId="2" borderId="5" xfId="0" applyFont="1" applyFill="1" applyBorder="1" applyAlignment="1">
      <alignment horizontal="right" vertical="top" wrapText="1"/>
    </xf>
    <xf numFmtId="0" fontId="1" fillId="2" borderId="6" xfId="0" applyFont="1" applyFill="1" applyBorder="1" applyAlignment="1">
      <alignment horizontal="right" vertical="top" wrapText="1"/>
    </xf>
    <xf numFmtId="0" fontId="1" fillId="2" borderId="7" xfId="0" applyFont="1" applyFill="1" applyBorder="1" applyAlignment="1">
      <alignment horizontal="right" vertical="top" wrapText="1"/>
    </xf>
    <xf numFmtId="0" fontId="1" fillId="2" borderId="8" xfId="0" applyFont="1" applyFill="1" applyBorder="1" applyAlignment="1">
      <alignment horizontal="right" vertical="top" wrapText="1"/>
    </xf>
    <xf numFmtId="0" fontId="1" fillId="2" borderId="9" xfId="0" applyFont="1" applyFill="1" applyBorder="1" applyAlignment="1">
      <alignment horizontal="right" vertical="top" wrapText="1"/>
    </xf>
    <xf numFmtId="164" fontId="1" fillId="2" borderId="10" xfId="0" applyNumberFormat="1" applyFont="1" applyFill="1" applyBorder="1" applyAlignment="1">
      <alignment horizontal="right" vertical="top" wrapText="1"/>
    </xf>
    <xf numFmtId="164" fontId="1" fillId="2" borderId="5" xfId="0" applyNumberFormat="1" applyFont="1" applyFill="1" applyBorder="1" applyAlignment="1">
      <alignment horizontal="right" vertical="top" wrapText="1"/>
    </xf>
    <xf numFmtId="0" fontId="1" fillId="2" borderId="10" xfId="0" applyFont="1" applyFill="1" applyBorder="1" applyAlignment="1">
      <alignment horizontal="right" vertical="top" wrapText="1"/>
    </xf>
    <xf numFmtId="164" fontId="2" fillId="2" borderId="10" xfId="0" applyNumberFormat="1" applyFont="1" applyFill="1" applyBorder="1" applyAlignment="1">
      <alignment horizontal="right" vertical="top" wrapText="1"/>
    </xf>
    <xf numFmtId="164" fontId="2" fillId="2" borderId="5" xfId="0" applyNumberFormat="1" applyFont="1" applyFill="1" applyBorder="1" applyAlignment="1">
      <alignment horizontal="right" vertical="top" wrapText="1"/>
    </xf>
    <xf numFmtId="37" fontId="1" fillId="2" borderId="10" xfId="0" applyNumberFormat="1" applyFont="1" applyFill="1" applyBorder="1" applyAlignment="1">
      <alignment horizontal="right" vertical="top" wrapText="1"/>
    </xf>
    <xf numFmtId="42" fontId="1" fillId="2" borderId="10" xfId="0" applyNumberFormat="1" applyFont="1" applyFill="1" applyBorder="1" applyAlignment="1">
      <alignment horizontal="right" vertical="top" wrapText="1"/>
    </xf>
    <xf numFmtId="3" fontId="1" fillId="2" borderId="10" xfId="0" applyNumberFormat="1" applyFont="1" applyFill="1" applyBorder="1" applyAlignment="1">
      <alignment horizontal="right" vertical="top" wrapText="1"/>
    </xf>
    <xf numFmtId="0" fontId="1" fillId="2" borderId="11" xfId="0" applyFont="1" applyFill="1" applyBorder="1" applyAlignment="1">
      <alignment horizontal="right" vertical="top" wrapText="1"/>
    </xf>
    <xf numFmtId="164" fontId="1" fillId="2" borderId="7" xfId="0" applyNumberFormat="1" applyFont="1" applyFill="1" applyBorder="1" applyAlignment="1">
      <alignment horizontal="right" vertical="top" wrapText="1"/>
    </xf>
    <xf numFmtId="164" fontId="1" fillId="2" borderId="9" xfId="0" applyNumberFormat="1" applyFont="1" applyFill="1" applyBorder="1" applyAlignment="1">
      <alignment horizontal="right" vertical="top" wrapText="1"/>
    </xf>
    <xf numFmtId="164" fontId="2" fillId="2" borderId="9" xfId="0" applyNumberFormat="1" applyFont="1" applyFill="1" applyBorder="1" applyAlignment="1">
      <alignment horizontal="right" vertical="top" wrapText="1"/>
    </xf>
    <xf numFmtId="164" fontId="1" fillId="2" borderId="12" xfId="0" applyNumberFormat="1" applyFont="1" applyFill="1" applyBorder="1" applyAlignment="1">
      <alignment horizontal="right" vertical="top" wrapText="1"/>
    </xf>
    <xf numFmtId="0" fontId="2" fillId="2" borderId="13"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2" borderId="14" xfId="0" applyFont="1" applyFill="1" applyBorder="1" applyAlignment="1">
      <alignment horizontal="left" vertical="top" wrapText="1"/>
    </xf>
    <xf numFmtId="0" fontId="2" fillId="2" borderId="10" xfId="0" applyFont="1" applyFill="1" applyBorder="1" applyAlignment="1">
      <alignment horizontal="right" vertical="top" wrapText="1"/>
    </xf>
    <xf numFmtId="0" fontId="1" fillId="2" borderId="15" xfId="0" applyFont="1" applyFill="1" applyBorder="1" applyAlignment="1">
      <alignment horizontal="right" vertical="top" wrapText="1"/>
    </xf>
    <xf numFmtId="0" fontId="1" fillId="2" borderId="16" xfId="0" applyFont="1" applyFill="1" applyBorder="1" applyAlignment="1">
      <alignment horizontal="right" vertical="top" wrapText="1"/>
    </xf>
    <xf numFmtId="0" fontId="1" fillId="2" borderId="17" xfId="0" applyFont="1" applyFill="1" applyBorder="1" applyAlignment="1">
      <alignment horizontal="right" vertical="top" wrapText="1"/>
    </xf>
    <xf numFmtId="0" fontId="1" fillId="2" borderId="18" xfId="0" applyFont="1" applyFill="1" applyBorder="1" applyAlignment="1">
      <alignment horizontal="right" vertical="top" wrapText="1"/>
    </xf>
    <xf numFmtId="164" fontId="1" fillId="2" borderId="17" xfId="0" applyNumberFormat="1" applyFont="1" applyFill="1" applyBorder="1" applyAlignment="1">
      <alignment horizontal="right" vertical="top" wrapText="1"/>
    </xf>
    <xf numFmtId="3" fontId="9" fillId="0" borderId="19" xfId="0" applyNumberFormat="1" applyFont="1" applyBorder="1" applyAlignment="1">
      <alignment horizontal="right" vertical="top"/>
    </xf>
    <xf numFmtId="3" fontId="9" fillId="0" borderId="20" xfId="0" applyNumberFormat="1" applyFont="1" applyBorder="1" applyAlignment="1">
      <alignment horizontal="right" vertical="top"/>
    </xf>
    <xf numFmtId="9" fontId="1" fillId="2" borderId="2" xfId="0" applyNumberFormat="1" applyFont="1" applyFill="1" applyBorder="1" applyAlignment="1">
      <alignment horizontal="right" vertical="top" wrapText="1"/>
    </xf>
    <xf numFmtId="0" fontId="9" fillId="0" borderId="0" xfId="0" applyFont="1" applyAlignment="1">
      <alignment vertical="top"/>
    </xf>
    <xf numFmtId="164" fontId="1" fillId="2" borderId="15" xfId="0" applyNumberFormat="1" applyFont="1" applyFill="1" applyBorder="1" applyAlignment="1">
      <alignment horizontal="right" vertical="top" wrapText="1"/>
    </xf>
    <xf numFmtId="164" fontId="1" fillId="2" borderId="8" xfId="0" applyNumberFormat="1" applyFont="1" applyFill="1" applyBorder="1" applyAlignment="1">
      <alignment horizontal="right" vertical="top" wrapText="1"/>
    </xf>
    <xf numFmtId="165" fontId="1" fillId="2" borderId="3" xfId="0" applyNumberFormat="1" applyFont="1" applyFill="1" applyBorder="1" applyAlignment="1">
      <alignment horizontal="right" vertical="top" wrapText="1"/>
    </xf>
    <xf numFmtId="165" fontId="1" fillId="2" borderId="10" xfId="0" applyNumberFormat="1" applyFont="1" applyFill="1" applyBorder="1" applyAlignment="1">
      <alignment horizontal="right" vertical="top" wrapText="1"/>
    </xf>
    <xf numFmtId="0" fontId="1" fillId="2" borderId="21" xfId="0" applyFont="1" applyFill="1" applyBorder="1" applyAlignment="1">
      <alignment horizontal="right" vertical="top" wrapText="1"/>
    </xf>
    <xf numFmtId="0" fontId="1" fillId="2" borderId="22" xfId="0" applyFont="1" applyFill="1" applyBorder="1" applyAlignment="1">
      <alignment horizontal="right" vertical="top" wrapText="1"/>
    </xf>
    <xf numFmtId="3" fontId="9" fillId="0" borderId="23" xfId="0" applyNumberFormat="1" applyFont="1" applyBorder="1" applyAlignment="1">
      <alignment horizontal="right" vertical="top"/>
    </xf>
    <xf numFmtId="3" fontId="9" fillId="0" borderId="24" xfId="0" applyNumberFormat="1" applyFont="1" applyBorder="1" applyAlignment="1">
      <alignment horizontal="right" vertical="top"/>
    </xf>
    <xf numFmtId="3" fontId="10" fillId="0" borderId="23" xfId="0" applyNumberFormat="1" applyFont="1" applyBorder="1" applyAlignment="1">
      <alignment horizontal="right" vertical="top"/>
    </xf>
    <xf numFmtId="3" fontId="10" fillId="0" borderId="0" xfId="0" applyNumberFormat="1" applyFont="1" applyBorder="1" applyAlignment="1">
      <alignment horizontal="right" vertical="top"/>
    </xf>
    <xf numFmtId="165" fontId="1" fillId="2" borderId="17" xfId="0" applyNumberFormat="1" applyFont="1" applyFill="1" applyBorder="1" applyAlignment="1">
      <alignment horizontal="right" vertical="top" wrapText="1"/>
    </xf>
    <xf numFmtId="164" fontId="1" fillId="2" borderId="22" xfId="0" applyNumberFormat="1" applyFont="1" applyFill="1" applyBorder="1" applyAlignment="1">
      <alignment horizontal="right" vertical="top" wrapText="1"/>
    </xf>
    <xf numFmtId="164" fontId="1" fillId="2" borderId="4" xfId="0" applyNumberFormat="1" applyFont="1" applyFill="1" applyBorder="1" applyAlignment="1">
      <alignment horizontal="right" vertical="top" wrapText="1"/>
    </xf>
    <xf numFmtId="165" fontId="1" fillId="2" borderId="25" xfId="0" applyNumberFormat="1" applyFont="1" applyFill="1" applyBorder="1" applyAlignment="1">
      <alignment horizontal="right" vertical="top" wrapText="1"/>
    </xf>
    <xf numFmtId="164" fontId="1" fillId="2" borderId="26" xfId="0" applyNumberFormat="1" applyFont="1" applyFill="1" applyBorder="1" applyAlignment="1">
      <alignment horizontal="right" vertical="top" wrapText="1"/>
    </xf>
    <xf numFmtId="165" fontId="1" fillId="2" borderId="27" xfId="0" applyNumberFormat="1" applyFont="1" applyFill="1" applyBorder="1" applyAlignment="1">
      <alignment horizontal="right" vertical="top" wrapText="1"/>
    </xf>
    <xf numFmtId="3" fontId="1" fillId="2" borderId="8" xfId="0" applyNumberFormat="1" applyFont="1" applyFill="1" applyBorder="1" applyAlignment="1">
      <alignment horizontal="right" vertical="top" wrapText="1"/>
    </xf>
    <xf numFmtId="164" fontId="1" fillId="2" borderId="25" xfId="0" applyNumberFormat="1" applyFont="1" applyFill="1" applyBorder="1" applyAlignment="1">
      <alignment horizontal="right" vertical="top" wrapText="1"/>
    </xf>
    <xf numFmtId="164" fontId="1" fillId="2" borderId="28" xfId="0" applyNumberFormat="1" applyFont="1" applyFill="1" applyBorder="1" applyAlignment="1">
      <alignment horizontal="right" vertical="top" wrapText="1"/>
    </xf>
    <xf numFmtId="164" fontId="1" fillId="2" borderId="27" xfId="0" applyNumberFormat="1" applyFont="1" applyFill="1" applyBorder="1" applyAlignment="1">
      <alignment horizontal="right" vertical="top" wrapText="1"/>
    </xf>
    <xf numFmtId="164" fontId="1" fillId="2" borderId="29" xfId="0" applyNumberFormat="1" applyFont="1" applyFill="1" applyBorder="1" applyAlignment="1">
      <alignment horizontal="right" vertical="top" wrapText="1"/>
    </xf>
    <xf numFmtId="164" fontId="1" fillId="2" borderId="30" xfId="0" applyNumberFormat="1" applyFont="1" applyFill="1" applyBorder="1" applyAlignment="1">
      <alignment horizontal="right" vertical="top" wrapText="1"/>
    </xf>
    <xf numFmtId="0" fontId="2" fillId="2" borderId="17" xfId="0" applyFont="1" applyFill="1" applyBorder="1" applyAlignment="1">
      <alignment horizontal="right" vertical="top" wrapText="1"/>
    </xf>
    <xf numFmtId="0" fontId="2" fillId="2" borderId="9" xfId="0" applyFont="1" applyFill="1" applyBorder="1" applyAlignment="1">
      <alignment horizontal="right" vertical="top" wrapText="1"/>
    </xf>
    <xf numFmtId="0" fontId="1" fillId="2" borderId="20" xfId="0" applyFont="1" applyFill="1" applyBorder="1" applyAlignment="1">
      <alignment horizontal="right" vertical="top" wrapText="1"/>
    </xf>
    <xf numFmtId="9" fontId="2" fillId="2" borderId="20" xfId="0" applyNumberFormat="1" applyFont="1" applyFill="1" applyBorder="1" applyAlignment="1">
      <alignment horizontal="right" vertical="top" wrapText="1"/>
    </xf>
    <xf numFmtId="0" fontId="10" fillId="0" borderId="20" xfId="0" applyFont="1" applyBorder="1" applyAlignment="1">
      <alignment horizontal="right" vertical="top" wrapText="1"/>
    </xf>
    <xf numFmtId="0" fontId="2" fillId="2" borderId="20" xfId="0" applyFont="1" applyFill="1" applyBorder="1" applyAlignment="1">
      <alignment horizontal="right" vertical="top" wrapText="1"/>
    </xf>
    <xf numFmtId="167" fontId="2" fillId="2" borderId="10" xfId="0" applyNumberFormat="1" applyFont="1" applyFill="1" applyBorder="1" applyAlignment="1">
      <alignment horizontal="right" vertical="top" wrapText="1"/>
    </xf>
    <xf numFmtId="168" fontId="2" fillId="2" borderId="5" xfId="0" applyNumberFormat="1" applyFont="1" applyFill="1" applyBorder="1" applyAlignment="1">
      <alignment horizontal="right" vertical="top" wrapText="1"/>
    </xf>
    <xf numFmtId="3" fontId="2" fillId="2" borderId="10" xfId="0" applyNumberFormat="1" applyFont="1" applyFill="1" applyBorder="1" applyAlignment="1">
      <alignment horizontal="right" vertical="top" wrapText="1"/>
    </xf>
    <xf numFmtId="0" fontId="7" fillId="2" borderId="2" xfId="0" applyFont="1" applyFill="1" applyBorder="1" applyAlignment="1">
      <alignment horizontal="right" vertical="top" wrapText="1"/>
    </xf>
    <xf numFmtId="169" fontId="11" fillId="0" borderId="0" xfId="2" applyNumberFormat="1" applyFont="1" applyBorder="1" applyAlignment="1">
      <alignment horizontal="left"/>
    </xf>
    <xf numFmtId="0" fontId="8" fillId="0" borderId="0" xfId="2" applyBorder="1"/>
    <xf numFmtId="0" fontId="12" fillId="0" borderId="0" xfId="2" applyFont="1" applyBorder="1" applyAlignment="1">
      <alignment horizontal="center"/>
    </xf>
    <xf numFmtId="0" fontId="13" fillId="0" borderId="0" xfId="2" applyFont="1" applyBorder="1" applyAlignment="1">
      <alignment horizontal="left"/>
    </xf>
    <xf numFmtId="0" fontId="11" fillId="0" borderId="0" xfId="2" applyFont="1" applyBorder="1"/>
    <xf numFmtId="0" fontId="13" fillId="0" borderId="0" xfId="2" applyFont="1" applyBorder="1"/>
    <xf numFmtId="0" fontId="11" fillId="0" borderId="0" xfId="2" applyFont="1" applyBorder="1" applyAlignment="1">
      <alignment horizontal="left" wrapText="1" indent="1"/>
    </xf>
    <xf numFmtId="0" fontId="2" fillId="2" borderId="1" xfId="0" applyFont="1" applyFill="1" applyBorder="1" applyAlignment="1">
      <alignment horizontal="right" vertical="top" wrapText="1"/>
    </xf>
    <xf numFmtId="0" fontId="2" fillId="2" borderId="8" xfId="0" applyFont="1" applyFill="1" applyBorder="1" applyAlignment="1">
      <alignment horizontal="left" vertical="top" wrapText="1"/>
    </xf>
    <xf numFmtId="0" fontId="1" fillId="2" borderId="31" xfId="0" applyFont="1" applyFill="1" applyBorder="1" applyAlignment="1">
      <alignment horizontal="right" vertical="top" wrapText="1"/>
    </xf>
    <xf numFmtId="0" fontId="2" fillId="2" borderId="32" xfId="0" applyFont="1" applyFill="1" applyBorder="1" applyAlignment="1">
      <alignment horizontal="left" vertical="top" wrapText="1"/>
    </xf>
    <xf numFmtId="0" fontId="10" fillId="0" borderId="0" xfId="0" applyFont="1" applyAlignment="1">
      <alignment vertical="top"/>
    </xf>
    <xf numFmtId="3" fontId="9" fillId="0" borderId="0" xfId="0" applyNumberFormat="1" applyFont="1" applyAlignment="1">
      <alignment vertical="top"/>
    </xf>
    <xf numFmtId="0" fontId="5" fillId="0" borderId="0" xfId="1" applyFont="1" applyAlignment="1">
      <alignment horizontal="left" vertical="top"/>
    </xf>
    <xf numFmtId="0" fontId="0" fillId="0" borderId="0" xfId="0" applyAlignment="1">
      <alignment vertical="top"/>
    </xf>
    <xf numFmtId="0" fontId="4" fillId="0" borderId="0" xfId="1" applyFont="1" applyAlignment="1">
      <alignment vertical="top"/>
    </xf>
    <xf numFmtId="0" fontId="5" fillId="0" borderId="0" xfId="1" applyFont="1" applyAlignment="1">
      <alignment vertical="top"/>
    </xf>
    <xf numFmtId="0" fontId="6" fillId="0" borderId="0" xfId="1" applyFont="1" applyAlignment="1">
      <alignment vertical="top"/>
    </xf>
    <xf numFmtId="165" fontId="9" fillId="0" borderId="23" xfId="0" applyNumberFormat="1" applyFont="1" applyBorder="1" applyAlignment="1">
      <alignment horizontal="right" vertical="top"/>
    </xf>
    <xf numFmtId="0" fontId="2" fillId="2" borderId="0" xfId="0" applyFont="1" applyFill="1" applyBorder="1" applyAlignment="1">
      <alignment horizontal="left" vertical="top"/>
    </xf>
    <xf numFmtId="3" fontId="10" fillId="0" borderId="0" xfId="0" applyNumberFormat="1" applyFont="1" applyAlignment="1">
      <alignment vertical="top"/>
    </xf>
    <xf numFmtId="0" fontId="1" fillId="2" borderId="32" xfId="0" applyFont="1" applyFill="1" applyBorder="1" applyAlignment="1">
      <alignment horizontal="left" vertical="top" wrapText="1"/>
    </xf>
    <xf numFmtId="3" fontId="9" fillId="0" borderId="33" xfId="0" applyNumberFormat="1" applyFont="1" applyBorder="1" applyAlignment="1">
      <alignment horizontal="right" vertical="top"/>
    </xf>
    <xf numFmtId="164" fontId="1" fillId="2" borderId="31" xfId="0" applyNumberFormat="1" applyFont="1" applyFill="1" applyBorder="1" applyAlignment="1">
      <alignment horizontal="right" vertical="top" wrapText="1"/>
    </xf>
    <xf numFmtId="0" fontId="1" fillId="2" borderId="34" xfId="0" applyFont="1" applyFill="1" applyBorder="1" applyAlignment="1">
      <alignment horizontal="left" vertical="top" wrapText="1"/>
    </xf>
    <xf numFmtId="0" fontId="1" fillId="2" borderId="27" xfId="0" applyFont="1" applyFill="1" applyBorder="1" applyAlignment="1">
      <alignment horizontal="right" vertical="top" wrapText="1"/>
    </xf>
    <xf numFmtId="0" fontId="1" fillId="2" borderId="29" xfId="0" applyFont="1" applyFill="1" applyBorder="1" applyAlignment="1">
      <alignment horizontal="right" vertical="top" wrapText="1"/>
    </xf>
    <xf numFmtId="0" fontId="1" fillId="2" borderId="26" xfId="0" applyFont="1" applyFill="1" applyBorder="1" applyAlignment="1">
      <alignment horizontal="right" vertical="top" wrapText="1"/>
    </xf>
    <xf numFmtId="164" fontId="1" fillId="2" borderId="11" xfId="0" applyNumberFormat="1" applyFont="1" applyFill="1" applyBorder="1" applyAlignment="1">
      <alignment horizontal="right" vertical="top" wrapText="1"/>
    </xf>
    <xf numFmtId="0" fontId="1" fillId="2" borderId="35" xfId="0" applyFont="1" applyFill="1" applyBorder="1" applyAlignment="1">
      <alignment horizontal="right" vertical="top" wrapText="1"/>
    </xf>
    <xf numFmtId="0" fontId="2" fillId="2" borderId="35" xfId="0" applyFont="1" applyFill="1" applyBorder="1" applyAlignment="1">
      <alignment horizontal="right" vertical="top" wrapText="1"/>
    </xf>
    <xf numFmtId="0" fontId="2" fillId="2" borderId="31" xfId="0" applyFont="1" applyFill="1" applyBorder="1" applyAlignment="1">
      <alignment horizontal="right" vertical="top" wrapText="1"/>
    </xf>
    <xf numFmtId="164" fontId="1" fillId="2" borderId="1" xfId="0" applyNumberFormat="1" applyFont="1" applyFill="1" applyBorder="1" applyAlignment="1">
      <alignment horizontal="right" vertical="top" wrapText="1"/>
    </xf>
    <xf numFmtId="0" fontId="1" fillId="2" borderId="36" xfId="0" applyFont="1" applyFill="1" applyBorder="1" applyAlignment="1">
      <alignment horizontal="right" vertical="top" wrapText="1"/>
    </xf>
    <xf numFmtId="0" fontId="7" fillId="2" borderId="6" xfId="0" applyFont="1" applyFill="1" applyBorder="1" applyAlignment="1">
      <alignment horizontal="right" vertical="top" wrapText="1"/>
    </xf>
    <xf numFmtId="166" fontId="9" fillId="0" borderId="37" xfId="0" applyNumberFormat="1" applyFont="1" applyBorder="1" applyAlignment="1">
      <alignment horizontal="right" vertical="top"/>
    </xf>
    <xf numFmtId="0" fontId="10" fillId="0" borderId="5" xfId="0" applyFont="1" applyBorder="1" applyAlignment="1">
      <alignment horizontal="right" vertical="top"/>
    </xf>
    <xf numFmtId="0" fontId="1" fillId="2" borderId="38" xfId="0" applyFont="1" applyFill="1" applyBorder="1" applyAlignment="1">
      <alignment horizontal="right" vertical="top" wrapText="1"/>
    </xf>
    <xf numFmtId="0" fontId="2" fillId="2" borderId="39" xfId="0" applyFont="1" applyFill="1" applyBorder="1" applyAlignment="1">
      <alignment horizontal="right" vertical="center" wrapText="1"/>
    </xf>
    <xf numFmtId="0" fontId="2" fillId="2" borderId="40" xfId="0" applyFont="1" applyFill="1" applyBorder="1" applyAlignment="1">
      <alignment horizontal="right" vertical="center" wrapText="1"/>
    </xf>
    <xf numFmtId="0" fontId="2" fillId="2" borderId="41" xfId="0" applyFont="1" applyFill="1" applyBorder="1" applyAlignment="1">
      <alignment horizontal="right" vertical="center" wrapText="1"/>
    </xf>
    <xf numFmtId="0" fontId="2" fillId="2" borderId="42" xfId="0" applyFont="1" applyFill="1" applyBorder="1" applyAlignment="1">
      <alignment horizontal="right" vertical="center" wrapText="1"/>
    </xf>
    <xf numFmtId="3" fontId="10" fillId="0" borderId="43" xfId="0" applyNumberFormat="1" applyFont="1" applyBorder="1" applyAlignment="1">
      <alignment horizontal="center" vertical="center" wrapText="1"/>
    </xf>
    <xf numFmtId="0" fontId="14" fillId="0" borderId="44" xfId="0" applyFont="1" applyBorder="1" applyAlignment="1">
      <alignment horizontal="center" vertical="center" wrapText="1"/>
    </xf>
    <xf numFmtId="0" fontId="2" fillId="2" borderId="45" xfId="0" applyFont="1" applyFill="1" applyBorder="1" applyAlignment="1">
      <alignment horizontal="center" vertical="center" wrapText="1"/>
    </xf>
    <xf numFmtId="0" fontId="14" fillId="0" borderId="46" xfId="0" applyFont="1" applyBorder="1" applyAlignment="1">
      <alignment vertical="center" wrapText="1"/>
    </xf>
    <xf numFmtId="164" fontId="1" fillId="3" borderId="47" xfId="0" applyNumberFormat="1" applyFont="1" applyFill="1" applyBorder="1" applyAlignment="1">
      <alignment horizontal="center" vertical="top" wrapText="1"/>
    </xf>
    <xf numFmtId="0" fontId="0" fillId="3" borderId="0" xfId="0" applyFill="1" applyBorder="1" applyAlignment="1">
      <alignment horizontal="center" vertical="top"/>
    </xf>
    <xf numFmtId="0" fontId="0" fillId="3" borderId="38" xfId="0" applyFill="1" applyBorder="1" applyAlignment="1">
      <alignment horizontal="center" vertical="top"/>
    </xf>
    <xf numFmtId="0" fontId="0" fillId="3" borderId="48" xfId="0" applyFill="1" applyBorder="1" applyAlignment="1">
      <alignment horizontal="center" vertical="top"/>
    </xf>
    <xf numFmtId="0" fontId="2" fillId="2" borderId="43"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44" xfId="0"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showGridLines="0" tabSelected="1" workbookViewId="0"/>
  </sheetViews>
  <sheetFormatPr defaultRowHeight="14.25"/>
  <cols>
    <col min="1" max="1" width="83.42578125" style="86" customWidth="1"/>
    <col min="2" max="16384" width="9.140625" style="83"/>
  </cols>
  <sheetData>
    <row r="1" spans="1:1">
      <c r="A1" s="82">
        <v>41058</v>
      </c>
    </row>
    <row r="3" spans="1:1" ht="15.75">
      <c r="A3" s="84" t="s">
        <v>2301</v>
      </c>
    </row>
    <row r="4" spans="1:1" ht="15.75">
      <c r="A4" s="84" t="s">
        <v>2303</v>
      </c>
    </row>
    <row r="5" spans="1:1" ht="15.75">
      <c r="A5" s="84"/>
    </row>
    <row r="6" spans="1:1">
      <c r="A6" s="87" t="s">
        <v>2302</v>
      </c>
    </row>
    <row r="7" spans="1:1">
      <c r="A7" s="15" t="s">
        <v>2167</v>
      </c>
    </row>
    <row r="8" spans="1:1">
      <c r="A8" s="15" t="s">
        <v>2165</v>
      </c>
    </row>
    <row r="9" spans="1:1">
      <c r="A9" s="15" t="s">
        <v>2166</v>
      </c>
    </row>
    <row r="10" spans="1:1">
      <c r="A10" s="15"/>
    </row>
    <row r="11" spans="1:1">
      <c r="A11" s="12" t="s">
        <v>2157</v>
      </c>
    </row>
    <row r="12" spans="1:1">
      <c r="A12" s="13" t="s">
        <v>2158</v>
      </c>
    </row>
    <row r="13" spans="1:1">
      <c r="A13" s="13" t="s">
        <v>2159</v>
      </c>
    </row>
    <row r="14" spans="1:1">
      <c r="A14" s="13" t="s">
        <v>2160</v>
      </c>
    </row>
    <row r="15" spans="1:1">
      <c r="A15" s="13" t="s">
        <v>2161</v>
      </c>
    </row>
    <row r="16" spans="1:1">
      <c r="A16" s="13" t="s">
        <v>2162</v>
      </c>
    </row>
    <row r="17" spans="1:1">
      <c r="A17" s="13" t="s">
        <v>2163</v>
      </c>
    </row>
    <row r="18" spans="1:1">
      <c r="A18" s="14"/>
    </row>
    <row r="19" spans="1:1">
      <c r="A19" s="85" t="s">
        <v>2304</v>
      </c>
    </row>
    <row r="20" spans="1:1" ht="102">
      <c r="A20" s="88" t="s">
        <v>2319</v>
      </c>
    </row>
    <row r="22" spans="1:1">
      <c r="A22" s="85" t="s">
        <v>2292</v>
      </c>
    </row>
    <row r="23" spans="1:1" ht="38.25">
      <c r="A23" s="88" t="s">
        <v>2293</v>
      </c>
    </row>
    <row r="24" spans="1:1" ht="51">
      <c r="A24" s="88" t="s">
        <v>2294</v>
      </c>
    </row>
    <row r="25" spans="1:1" ht="25.5">
      <c r="A25" s="88" t="s">
        <v>2295</v>
      </c>
    </row>
    <row r="26" spans="1:1" ht="25.5">
      <c r="A26" s="88" t="s">
        <v>2296</v>
      </c>
    </row>
    <row r="27" spans="1:1" ht="25.5">
      <c r="A27" s="88" t="s">
        <v>2297</v>
      </c>
    </row>
    <row r="28" spans="1:1" ht="25.5">
      <c r="A28" s="88" t="s">
        <v>2298</v>
      </c>
    </row>
    <row r="29" spans="1:1" ht="25.5">
      <c r="A29" s="88" t="s">
        <v>2299</v>
      </c>
    </row>
    <row r="30" spans="1:1">
      <c r="A30" s="88" t="s">
        <v>2300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1012"/>
  <sheetViews>
    <sheetView zoomScaleNormal="100" workbookViewId="0">
      <pane xSplit="1" ySplit="5" topLeftCell="B6" activePane="bottomRight" state="frozen"/>
      <selection activeCell="A4" sqref="A4:A5"/>
      <selection pane="topRight" activeCell="A4" sqref="A4:A5"/>
      <selection pane="bottomLeft" activeCell="A4" sqref="A4:A5"/>
      <selection pane="bottomRight" activeCell="A4" sqref="A4:A5"/>
    </sheetView>
  </sheetViews>
  <sheetFormatPr defaultRowHeight="12.75"/>
  <cols>
    <col min="1" max="1" width="58.7109375" style="49" customWidth="1"/>
    <col min="2" max="8" width="13.85546875" style="49" customWidth="1"/>
    <col min="9" max="9" width="13.85546875" style="94" customWidth="1"/>
    <col min="10" max="10" width="14.28515625" style="49" customWidth="1"/>
    <col min="11" max="16384" width="9.140625" style="49"/>
  </cols>
  <sheetData>
    <row r="1" spans="1:9">
      <c r="A1" s="93" t="s">
        <v>2140</v>
      </c>
    </row>
    <row r="2" spans="1:9" s="93" customFormat="1">
      <c r="A2" s="101" t="s">
        <v>2156</v>
      </c>
      <c r="B2" s="101"/>
      <c r="C2" s="101"/>
      <c r="D2" s="101"/>
      <c r="I2" s="102"/>
    </row>
    <row r="3" spans="1:9" ht="13.5" thickBot="1">
      <c r="B3" s="4"/>
      <c r="D3" s="4"/>
      <c r="E3" s="4"/>
      <c r="F3" s="4"/>
      <c r="G3" s="4"/>
      <c r="H3" s="4"/>
    </row>
    <row r="4" spans="1:9" ht="27" customHeight="1">
      <c r="A4" s="126" t="s">
        <v>1</v>
      </c>
      <c r="B4" s="132" t="s">
        <v>2142</v>
      </c>
      <c r="C4" s="133"/>
      <c r="D4" s="133"/>
      <c r="E4" s="134"/>
      <c r="F4" s="124" t="s">
        <v>2141</v>
      </c>
      <c r="G4" s="125"/>
      <c r="H4" s="124" t="s">
        <v>2117</v>
      </c>
      <c r="I4" s="125"/>
    </row>
    <row r="5" spans="1:9" ht="39" thickBot="1">
      <c r="A5" s="127"/>
      <c r="B5" s="120" t="s">
        <v>2</v>
      </c>
      <c r="C5" s="121" t="s">
        <v>3</v>
      </c>
      <c r="D5" s="121" t="s">
        <v>4</v>
      </c>
      <c r="E5" s="122" t="s">
        <v>5</v>
      </c>
      <c r="F5" s="120" t="s">
        <v>2</v>
      </c>
      <c r="G5" s="122" t="s">
        <v>4</v>
      </c>
      <c r="H5" s="123" t="s">
        <v>2116</v>
      </c>
      <c r="I5" s="122" t="s">
        <v>4</v>
      </c>
    </row>
    <row r="6" spans="1:9" s="93" customFormat="1" ht="25.5">
      <c r="A6" s="36" t="s">
        <v>2322</v>
      </c>
      <c r="B6" s="40" t="s">
        <v>0</v>
      </c>
      <c r="C6" s="6" t="s">
        <v>0</v>
      </c>
      <c r="D6" s="6" t="s">
        <v>0</v>
      </c>
      <c r="E6" s="17" t="s">
        <v>0</v>
      </c>
      <c r="F6" s="26" t="s">
        <v>0</v>
      </c>
      <c r="G6" s="27" t="s">
        <v>0</v>
      </c>
      <c r="H6" s="58"/>
      <c r="I6" s="34"/>
    </row>
    <row r="7" spans="1:9" ht="14.45" customHeight="1">
      <c r="A7" s="37" t="s">
        <v>2254</v>
      </c>
      <c r="B7" s="25" t="s">
        <v>1453</v>
      </c>
      <c r="C7" s="2" t="s">
        <v>1454</v>
      </c>
      <c r="D7" s="7">
        <v>1</v>
      </c>
      <c r="E7" s="18" t="s">
        <v>9</v>
      </c>
      <c r="F7" s="23" t="s">
        <v>2088</v>
      </c>
      <c r="G7" s="24">
        <v>1</v>
      </c>
      <c r="H7" s="56">
        <f t="shared" ref="H7:H19" si="0">B7-F7</f>
        <v>-85782</v>
      </c>
      <c r="I7" s="33">
        <f t="shared" ref="I7:I19" si="1">(B7-F7)/F7</f>
        <v>-0.30328057218213378</v>
      </c>
    </row>
    <row r="8" spans="1:9" ht="14.45" customHeight="1">
      <c r="A8" s="37" t="s">
        <v>1580</v>
      </c>
      <c r="B8" s="28" t="s">
        <v>1455</v>
      </c>
      <c r="C8" s="9" t="s">
        <v>1456</v>
      </c>
      <c r="D8" s="2" t="s">
        <v>147</v>
      </c>
      <c r="E8" s="18" t="s">
        <v>194</v>
      </c>
      <c r="F8" s="28" t="s">
        <v>2089</v>
      </c>
      <c r="G8" s="24">
        <v>0.12</v>
      </c>
      <c r="H8" s="56">
        <f t="shared" si="0"/>
        <v>-21381</v>
      </c>
      <c r="I8" s="33">
        <f t="shared" si="1"/>
        <v>-0.62741358060919072</v>
      </c>
    </row>
    <row r="9" spans="1:9" ht="14.45" customHeight="1">
      <c r="A9" s="37" t="s">
        <v>1581</v>
      </c>
      <c r="B9" s="28" t="s">
        <v>1457</v>
      </c>
      <c r="C9" s="9" t="s">
        <v>1458</v>
      </c>
      <c r="D9" s="2" t="s">
        <v>802</v>
      </c>
      <c r="E9" s="18" t="s">
        <v>46</v>
      </c>
      <c r="F9" s="28" t="s">
        <v>2090</v>
      </c>
      <c r="G9" s="24">
        <v>6.6000000000000003E-2</v>
      </c>
      <c r="H9" s="56">
        <f t="shared" si="0"/>
        <v>-7004</v>
      </c>
      <c r="I9" s="33">
        <f t="shared" si="1"/>
        <v>-0.37338735472864909</v>
      </c>
    </row>
    <row r="10" spans="1:9" ht="14.45" customHeight="1">
      <c r="A10" s="37" t="s">
        <v>1582</v>
      </c>
      <c r="B10" s="28" t="s">
        <v>1459</v>
      </c>
      <c r="C10" s="9" t="s">
        <v>1460</v>
      </c>
      <c r="D10" s="2" t="s">
        <v>29</v>
      </c>
      <c r="E10" s="18" t="s">
        <v>194</v>
      </c>
      <c r="F10" s="28" t="s">
        <v>2091</v>
      </c>
      <c r="G10" s="24">
        <v>0.11599999999999999</v>
      </c>
      <c r="H10" s="56">
        <f t="shared" si="0"/>
        <v>-15235</v>
      </c>
      <c r="I10" s="33">
        <f t="shared" si="1"/>
        <v>-0.4630980606723813</v>
      </c>
    </row>
    <row r="11" spans="1:9" ht="14.45" customHeight="1">
      <c r="A11" s="37" t="s">
        <v>1583</v>
      </c>
      <c r="B11" s="28" t="s">
        <v>1461</v>
      </c>
      <c r="C11" s="9" t="s">
        <v>1462</v>
      </c>
      <c r="D11" s="2" t="s">
        <v>171</v>
      </c>
      <c r="E11" s="18" t="s">
        <v>194</v>
      </c>
      <c r="F11" s="28" t="s">
        <v>2092</v>
      </c>
      <c r="G11" s="24">
        <v>0.115</v>
      </c>
      <c r="H11" s="56">
        <f t="shared" si="0"/>
        <v>-16313</v>
      </c>
      <c r="I11" s="33">
        <f t="shared" si="1"/>
        <v>-0.50330124645193142</v>
      </c>
    </row>
    <row r="12" spans="1:9" ht="14.45" customHeight="1">
      <c r="A12" s="37" t="s">
        <v>1584</v>
      </c>
      <c r="B12" s="28" t="s">
        <v>1463</v>
      </c>
      <c r="C12" s="9" t="s">
        <v>1464</v>
      </c>
      <c r="D12" s="2" t="s">
        <v>143</v>
      </c>
      <c r="E12" s="18" t="s">
        <v>380</v>
      </c>
      <c r="F12" s="28" t="s">
        <v>2093</v>
      </c>
      <c r="G12" s="24">
        <v>0.152</v>
      </c>
      <c r="H12" s="56">
        <f t="shared" si="0"/>
        <v>-17629</v>
      </c>
      <c r="I12" s="33">
        <f t="shared" si="1"/>
        <v>-0.41056872700172342</v>
      </c>
    </row>
    <row r="13" spans="1:9" ht="14.45" customHeight="1">
      <c r="A13" s="37" t="s">
        <v>1585</v>
      </c>
      <c r="B13" s="28" t="s">
        <v>1465</v>
      </c>
      <c r="C13" s="9" t="s">
        <v>1466</v>
      </c>
      <c r="D13" s="2" t="s">
        <v>1467</v>
      </c>
      <c r="E13" s="18" t="s">
        <v>378</v>
      </c>
      <c r="F13" s="28" t="s">
        <v>2094</v>
      </c>
      <c r="G13" s="24">
        <v>0.18600000000000003</v>
      </c>
      <c r="H13" s="56">
        <f t="shared" si="0"/>
        <v>-17381</v>
      </c>
      <c r="I13" s="33">
        <f t="shared" si="1"/>
        <v>-0.33008584017016107</v>
      </c>
    </row>
    <row r="14" spans="1:9" ht="14.45" customHeight="1">
      <c r="A14" s="37" t="s">
        <v>1586</v>
      </c>
      <c r="B14" s="28" t="s">
        <v>1468</v>
      </c>
      <c r="C14" s="9" t="s">
        <v>1469</v>
      </c>
      <c r="D14" s="2" t="s">
        <v>988</v>
      </c>
      <c r="E14" s="18" t="s">
        <v>378</v>
      </c>
      <c r="F14" s="28" t="s">
        <v>2095</v>
      </c>
      <c r="G14" s="24">
        <v>0.10400000000000001</v>
      </c>
      <c r="H14" s="56">
        <f t="shared" si="0"/>
        <v>-3589</v>
      </c>
      <c r="I14" s="33">
        <f t="shared" si="1"/>
        <v>-0.1215333039856422</v>
      </c>
    </row>
    <row r="15" spans="1:9" ht="14.45" customHeight="1">
      <c r="A15" s="37" t="s">
        <v>1587</v>
      </c>
      <c r="B15" s="28" t="s">
        <v>1470</v>
      </c>
      <c r="C15" s="9" t="s">
        <v>1471</v>
      </c>
      <c r="D15" s="2" t="s">
        <v>1472</v>
      </c>
      <c r="E15" s="18" t="s">
        <v>378</v>
      </c>
      <c r="F15" s="28" t="s">
        <v>2096</v>
      </c>
      <c r="G15" s="24">
        <v>0.09</v>
      </c>
      <c r="H15" s="56">
        <f t="shared" si="0"/>
        <v>3966</v>
      </c>
      <c r="I15" s="33">
        <f t="shared" si="1"/>
        <v>0.15638184614171366</v>
      </c>
    </row>
    <row r="16" spans="1:9" ht="14.45" customHeight="1">
      <c r="A16" s="37" t="s">
        <v>1588</v>
      </c>
      <c r="B16" s="28" t="s">
        <v>1473</v>
      </c>
      <c r="C16" s="9" t="s">
        <v>1474</v>
      </c>
      <c r="D16" s="2" t="s">
        <v>802</v>
      </c>
      <c r="E16" s="18" t="s">
        <v>194</v>
      </c>
      <c r="F16" s="28" t="s">
        <v>2097</v>
      </c>
      <c r="G16" s="24">
        <v>2.6000000000000002E-2</v>
      </c>
      <c r="H16" s="56">
        <f t="shared" si="0"/>
        <v>4475</v>
      </c>
      <c r="I16" s="33">
        <f t="shared" si="1"/>
        <v>0.60760353021045488</v>
      </c>
    </row>
    <row r="17" spans="1:9" ht="14.45" customHeight="1">
      <c r="A17" s="37" t="s">
        <v>1589</v>
      </c>
      <c r="B17" s="28" t="s">
        <v>1475</v>
      </c>
      <c r="C17" s="9" t="s">
        <v>1297</v>
      </c>
      <c r="D17" s="2" t="s">
        <v>311</v>
      </c>
      <c r="E17" s="18" t="s">
        <v>194</v>
      </c>
      <c r="F17" s="28" t="s">
        <v>2098</v>
      </c>
      <c r="G17" s="24">
        <v>2.4E-2</v>
      </c>
      <c r="H17" s="56">
        <f t="shared" si="0"/>
        <v>4309</v>
      </c>
      <c r="I17" s="33">
        <f t="shared" si="1"/>
        <v>0.62905109489051092</v>
      </c>
    </row>
    <row r="18" spans="1:9" ht="14.45" customHeight="1">
      <c r="A18" s="37" t="s">
        <v>1590</v>
      </c>
      <c r="B18" s="53">
        <v>59849</v>
      </c>
      <c r="C18" s="3" t="s">
        <v>2144</v>
      </c>
      <c r="D18" s="2" t="s">
        <v>9</v>
      </c>
      <c r="E18" s="18" t="s">
        <v>9</v>
      </c>
      <c r="F18" s="53">
        <v>42253</v>
      </c>
      <c r="G18" s="24" t="s">
        <v>9</v>
      </c>
      <c r="H18" s="52">
        <f t="shared" si="0"/>
        <v>17596</v>
      </c>
      <c r="I18" s="33">
        <f t="shared" si="1"/>
        <v>0.4164438028069013</v>
      </c>
    </row>
    <row r="19" spans="1:9" ht="14.45" customHeight="1">
      <c r="A19" s="37" t="s">
        <v>2124</v>
      </c>
      <c r="B19" s="53">
        <v>78940</v>
      </c>
      <c r="C19" s="3" t="s">
        <v>2145</v>
      </c>
      <c r="D19" s="2" t="s">
        <v>9</v>
      </c>
      <c r="E19" s="18" t="s">
        <v>9</v>
      </c>
      <c r="F19" s="53">
        <v>57389</v>
      </c>
      <c r="G19" s="24" t="s">
        <v>9</v>
      </c>
      <c r="H19" s="52">
        <f t="shared" si="0"/>
        <v>21551</v>
      </c>
      <c r="I19" s="33">
        <f t="shared" si="1"/>
        <v>0.37552492637961976</v>
      </c>
    </row>
    <row r="20" spans="1:9" ht="3.75" customHeight="1">
      <c r="A20" s="37"/>
      <c r="B20" s="25"/>
      <c r="C20" s="2"/>
      <c r="D20" s="2"/>
      <c r="E20" s="18"/>
      <c r="F20" s="23"/>
      <c r="G20" s="24"/>
      <c r="H20" s="56"/>
      <c r="I20" s="33"/>
    </row>
    <row r="21" spans="1:9" ht="14.45" customHeight="1">
      <c r="A21" s="37" t="s">
        <v>1591</v>
      </c>
      <c r="B21" s="25" t="s">
        <v>1476</v>
      </c>
      <c r="C21" s="2" t="s">
        <v>1477</v>
      </c>
      <c r="D21" s="2" t="s">
        <v>1478</v>
      </c>
      <c r="E21" s="18" t="s">
        <v>378</v>
      </c>
      <c r="F21" s="23" t="s">
        <v>2099</v>
      </c>
      <c r="G21" s="24">
        <v>0.84200000000000008</v>
      </c>
      <c r="H21" s="56">
        <f t="shared" ref="H21:H30" si="2">B21-F21</f>
        <v>-71065</v>
      </c>
      <c r="I21" s="33">
        <f t="shared" ref="I21:I29" si="3">(B21-F21)/F21</f>
        <v>-0.29838432018004252</v>
      </c>
    </row>
    <row r="22" spans="1:9" ht="14.45" customHeight="1">
      <c r="A22" s="37" t="s">
        <v>1593</v>
      </c>
      <c r="B22" s="53">
        <v>79314</v>
      </c>
      <c r="C22" s="2" t="s">
        <v>2182</v>
      </c>
      <c r="D22" s="2" t="s">
        <v>9</v>
      </c>
      <c r="E22" s="18" t="s">
        <v>9</v>
      </c>
      <c r="F22" s="53">
        <v>58502</v>
      </c>
      <c r="G22" s="24" t="s">
        <v>9</v>
      </c>
      <c r="H22" s="52">
        <f t="shared" si="2"/>
        <v>20812</v>
      </c>
      <c r="I22" s="33">
        <f t="shared" si="3"/>
        <v>0.35574852141807117</v>
      </c>
    </row>
    <row r="23" spans="1:9" ht="14.45" customHeight="1">
      <c r="A23" s="37" t="s">
        <v>1594</v>
      </c>
      <c r="B23" s="25" t="s">
        <v>1479</v>
      </c>
      <c r="C23" s="2" t="s">
        <v>1480</v>
      </c>
      <c r="D23" s="2" t="s">
        <v>910</v>
      </c>
      <c r="E23" s="18" t="s">
        <v>380</v>
      </c>
      <c r="F23" s="29" t="s">
        <v>2100</v>
      </c>
      <c r="G23" s="24">
        <v>0.161</v>
      </c>
      <c r="H23" s="56">
        <f t="shared" si="2"/>
        <v>-6669</v>
      </c>
      <c r="I23" s="33">
        <f t="shared" si="3"/>
        <v>-0.14614103519305779</v>
      </c>
    </row>
    <row r="24" spans="1:9" ht="14.45" customHeight="1">
      <c r="A24" s="37" t="s">
        <v>1595</v>
      </c>
      <c r="B24" s="53">
        <v>14099</v>
      </c>
      <c r="C24" s="2" t="s">
        <v>2149</v>
      </c>
      <c r="D24" s="2" t="s">
        <v>9</v>
      </c>
      <c r="E24" s="18" t="s">
        <v>9</v>
      </c>
      <c r="F24" s="53">
        <v>10024</v>
      </c>
      <c r="G24" s="24" t="s">
        <v>9</v>
      </c>
      <c r="H24" s="52">
        <f t="shared" si="2"/>
        <v>4075</v>
      </c>
      <c r="I24" s="33">
        <f t="shared" si="3"/>
        <v>0.4065243415802075</v>
      </c>
    </row>
    <row r="25" spans="1:9" ht="14.45" customHeight="1">
      <c r="A25" s="37" t="s">
        <v>1600</v>
      </c>
      <c r="B25" s="25" t="s">
        <v>1481</v>
      </c>
      <c r="C25" s="2" t="s">
        <v>1482</v>
      </c>
      <c r="D25" s="2" t="s">
        <v>988</v>
      </c>
      <c r="E25" s="18" t="s">
        <v>380</v>
      </c>
      <c r="F25" s="23" t="s">
        <v>2103</v>
      </c>
      <c r="G25" s="24">
        <v>0.11</v>
      </c>
      <c r="H25" s="56">
        <f t="shared" si="2"/>
        <v>-5283</v>
      </c>
      <c r="I25" s="33">
        <f t="shared" si="3"/>
        <v>-0.16933777806269631</v>
      </c>
    </row>
    <row r="26" spans="1:9" ht="14.45" customHeight="1">
      <c r="A26" s="37" t="s">
        <v>1601</v>
      </c>
      <c r="B26" s="53">
        <v>21945</v>
      </c>
      <c r="C26" s="2" t="s">
        <v>2148</v>
      </c>
      <c r="D26" s="2" t="s">
        <v>9</v>
      </c>
      <c r="E26" s="18" t="s">
        <v>9</v>
      </c>
      <c r="F26" s="53">
        <v>16180</v>
      </c>
      <c r="G26" s="24" t="s">
        <v>9</v>
      </c>
      <c r="H26" s="52">
        <f t="shared" si="2"/>
        <v>5765</v>
      </c>
      <c r="I26" s="33">
        <f t="shared" si="3"/>
        <v>0.35630407911001238</v>
      </c>
    </row>
    <row r="27" spans="1:9" ht="14.45" customHeight="1">
      <c r="A27" s="37" t="s">
        <v>1596</v>
      </c>
      <c r="B27" s="25" t="s">
        <v>1483</v>
      </c>
      <c r="C27" s="2" t="s">
        <v>1484</v>
      </c>
      <c r="D27" s="2" t="s">
        <v>409</v>
      </c>
      <c r="E27" s="18" t="s">
        <v>194</v>
      </c>
      <c r="F27" s="23" t="s">
        <v>2101</v>
      </c>
      <c r="G27" s="24">
        <v>7.2000000000000008E-2</v>
      </c>
      <c r="H27" s="56">
        <f t="shared" si="2"/>
        <v>-5998</v>
      </c>
      <c r="I27" s="33">
        <f t="shared" si="3"/>
        <v>-0.29267102566604858</v>
      </c>
    </row>
    <row r="28" spans="1:9" ht="14.45" customHeight="1">
      <c r="A28" s="37" t="s">
        <v>1597</v>
      </c>
      <c r="B28" s="53">
        <v>9268</v>
      </c>
      <c r="C28" s="2" t="s">
        <v>2147</v>
      </c>
      <c r="D28" s="2" t="s">
        <v>9</v>
      </c>
      <c r="E28" s="18" t="s">
        <v>9</v>
      </c>
      <c r="F28" s="53">
        <v>7239</v>
      </c>
      <c r="G28" s="24" t="s">
        <v>9</v>
      </c>
      <c r="H28" s="52">
        <f t="shared" si="2"/>
        <v>2029</v>
      </c>
      <c r="I28" s="33">
        <f t="shared" si="3"/>
        <v>0.28028733250448956</v>
      </c>
    </row>
    <row r="29" spans="1:9" ht="14.45" customHeight="1">
      <c r="A29" s="37" t="s">
        <v>1598</v>
      </c>
      <c r="B29" s="25" t="s">
        <v>1485</v>
      </c>
      <c r="C29" s="2" t="s">
        <v>1486</v>
      </c>
      <c r="D29" s="2" t="s">
        <v>95</v>
      </c>
      <c r="E29" s="18" t="s">
        <v>46</v>
      </c>
      <c r="F29" s="23" t="s">
        <v>2102</v>
      </c>
      <c r="G29" s="24">
        <v>6.9000000000000006E-2</v>
      </c>
      <c r="H29" s="56">
        <f t="shared" si="2"/>
        <v>-10329</v>
      </c>
      <c r="I29" s="33">
        <f t="shared" si="3"/>
        <v>-0.52755503345421118</v>
      </c>
    </row>
    <row r="30" spans="1:9" ht="14.45" customHeight="1">
      <c r="A30" s="37" t="s">
        <v>1599</v>
      </c>
      <c r="B30" s="53">
        <v>5432</v>
      </c>
      <c r="C30" s="2" t="s">
        <v>2146</v>
      </c>
      <c r="D30" s="2" t="s">
        <v>9</v>
      </c>
      <c r="E30" s="18" t="s">
        <v>9</v>
      </c>
      <c r="F30" s="65">
        <v>5186</v>
      </c>
      <c r="G30" s="64" t="s">
        <v>9</v>
      </c>
      <c r="H30" s="52">
        <f t="shared" si="2"/>
        <v>246</v>
      </c>
      <c r="I30" s="33">
        <f>(B30-F30)/F30</f>
        <v>4.7435403008098724E-2</v>
      </c>
    </row>
    <row r="31" spans="1:9" ht="14.45" customHeight="1">
      <c r="A31" s="37" t="s">
        <v>2129</v>
      </c>
      <c r="B31" s="25" t="s">
        <v>1487</v>
      </c>
      <c r="C31" s="2" t="s">
        <v>1488</v>
      </c>
      <c r="D31" s="2" t="s">
        <v>215</v>
      </c>
      <c r="E31" s="18" t="s">
        <v>46</v>
      </c>
      <c r="F31" s="128" t="s">
        <v>2252</v>
      </c>
      <c r="G31" s="129"/>
      <c r="H31" s="130"/>
      <c r="I31" s="131"/>
    </row>
    <row r="32" spans="1:9" ht="3.75" customHeight="1">
      <c r="A32" s="37"/>
      <c r="B32" s="25"/>
      <c r="C32" s="2"/>
      <c r="D32" s="2"/>
      <c r="E32" s="18"/>
      <c r="F32" s="69"/>
      <c r="G32" s="70"/>
      <c r="H32" s="47"/>
      <c r="I32" s="33"/>
    </row>
    <row r="33" spans="1:9" ht="14.45" customHeight="1">
      <c r="A33" s="37" t="s">
        <v>2255</v>
      </c>
      <c r="B33" s="25" t="s">
        <v>1489</v>
      </c>
      <c r="C33" s="2" t="s">
        <v>1490</v>
      </c>
      <c r="D33" s="7">
        <v>1</v>
      </c>
      <c r="E33" s="18" t="s">
        <v>9</v>
      </c>
      <c r="F33" s="51" t="s">
        <v>2104</v>
      </c>
      <c r="G33" s="62">
        <v>1</v>
      </c>
      <c r="H33" s="56">
        <f t="shared" ref="H33:H45" si="4">B33-F33</f>
        <v>-64275</v>
      </c>
      <c r="I33" s="33">
        <f t="shared" ref="I33:I45" si="5">(B33-F33)/F33</f>
        <v>-0.34220866342959366</v>
      </c>
    </row>
    <row r="34" spans="1:9" ht="14.45" customHeight="1">
      <c r="A34" s="37" t="s">
        <v>1580</v>
      </c>
      <c r="B34" s="25" t="s">
        <v>1491</v>
      </c>
      <c r="C34" s="2" t="s">
        <v>1492</v>
      </c>
      <c r="D34" s="2" t="s">
        <v>95</v>
      </c>
      <c r="E34" s="18" t="s">
        <v>380</v>
      </c>
      <c r="F34" s="23" t="s">
        <v>2105</v>
      </c>
      <c r="G34" s="24">
        <v>8.199999999999999E-2</v>
      </c>
      <c r="H34" s="56">
        <f t="shared" si="4"/>
        <v>-9478</v>
      </c>
      <c r="I34" s="33">
        <f t="shared" si="5"/>
        <v>-0.61878958020500097</v>
      </c>
    </row>
    <row r="35" spans="1:9" ht="14.45" customHeight="1">
      <c r="A35" s="37" t="s">
        <v>1581</v>
      </c>
      <c r="B35" s="25" t="s">
        <v>1493</v>
      </c>
      <c r="C35" s="2" t="s">
        <v>1494</v>
      </c>
      <c r="D35" s="2" t="s">
        <v>294</v>
      </c>
      <c r="E35" s="18" t="s">
        <v>194</v>
      </c>
      <c r="F35" s="23" t="s">
        <v>2106</v>
      </c>
      <c r="G35" s="24">
        <v>5.7999999999999996E-2</v>
      </c>
      <c r="H35" s="56">
        <f t="shared" si="4"/>
        <v>-6898</v>
      </c>
      <c r="I35" s="33">
        <f t="shared" si="5"/>
        <v>-0.62851936218678817</v>
      </c>
    </row>
    <row r="36" spans="1:9" ht="14.45" customHeight="1">
      <c r="A36" s="37" t="s">
        <v>1582</v>
      </c>
      <c r="B36" s="25" t="s">
        <v>1495</v>
      </c>
      <c r="C36" s="2" t="s">
        <v>1496</v>
      </c>
      <c r="D36" s="2" t="s">
        <v>502</v>
      </c>
      <c r="E36" s="18" t="s">
        <v>378</v>
      </c>
      <c r="F36" s="23" t="s">
        <v>2107</v>
      </c>
      <c r="G36" s="24">
        <v>0.111</v>
      </c>
      <c r="H36" s="56">
        <f t="shared" si="4"/>
        <v>-11074</v>
      </c>
      <c r="I36" s="33">
        <f t="shared" si="5"/>
        <v>-0.5331471763516441</v>
      </c>
    </row>
    <row r="37" spans="1:9" ht="14.45" customHeight="1">
      <c r="A37" s="37" t="s">
        <v>1583</v>
      </c>
      <c r="B37" s="25" t="s">
        <v>1497</v>
      </c>
      <c r="C37" s="2" t="s">
        <v>1498</v>
      </c>
      <c r="D37" s="2" t="s">
        <v>83</v>
      </c>
      <c r="E37" s="18" t="s">
        <v>380</v>
      </c>
      <c r="F37" s="23" t="s">
        <v>2108</v>
      </c>
      <c r="G37" s="24">
        <v>0.11199999999999999</v>
      </c>
      <c r="H37" s="56">
        <f t="shared" si="4"/>
        <v>-12330</v>
      </c>
      <c r="I37" s="33">
        <f t="shared" si="5"/>
        <v>-0.58865654540246348</v>
      </c>
    </row>
    <row r="38" spans="1:9" ht="14.45" customHeight="1">
      <c r="A38" s="37" t="s">
        <v>1584</v>
      </c>
      <c r="B38" s="25" t="s">
        <v>1499</v>
      </c>
      <c r="C38" s="2" t="s">
        <v>1101</v>
      </c>
      <c r="D38" s="2" t="s">
        <v>61</v>
      </c>
      <c r="E38" s="18" t="s">
        <v>378</v>
      </c>
      <c r="F38" s="23" t="s">
        <v>2109</v>
      </c>
      <c r="G38" s="24">
        <v>0.15</v>
      </c>
      <c r="H38" s="56">
        <f t="shared" si="4"/>
        <v>-13462</v>
      </c>
      <c r="I38" s="33">
        <f t="shared" si="5"/>
        <v>-0.47888726832912382</v>
      </c>
    </row>
    <row r="39" spans="1:9" ht="14.45" customHeight="1">
      <c r="A39" s="37" t="s">
        <v>1585</v>
      </c>
      <c r="B39" s="25" t="s">
        <v>1500</v>
      </c>
      <c r="C39" s="2" t="s">
        <v>1501</v>
      </c>
      <c r="D39" s="2" t="s">
        <v>724</v>
      </c>
      <c r="E39" s="18" t="s">
        <v>795</v>
      </c>
      <c r="F39" s="23" t="s">
        <v>2110</v>
      </c>
      <c r="G39" s="24">
        <v>0.20100000000000001</v>
      </c>
      <c r="H39" s="56">
        <f t="shared" si="4"/>
        <v>-15251</v>
      </c>
      <c r="I39" s="33">
        <f t="shared" si="5"/>
        <v>-0.40469682897704656</v>
      </c>
    </row>
    <row r="40" spans="1:9" ht="14.45" customHeight="1">
      <c r="A40" s="37" t="s">
        <v>1586</v>
      </c>
      <c r="B40" s="25" t="s">
        <v>1502</v>
      </c>
      <c r="C40" s="2" t="s">
        <v>622</v>
      </c>
      <c r="D40" s="2" t="s">
        <v>122</v>
      </c>
      <c r="E40" s="18" t="s">
        <v>196</v>
      </c>
      <c r="F40" s="23" t="s">
        <v>2111</v>
      </c>
      <c r="G40" s="24">
        <v>0.12300000000000001</v>
      </c>
      <c r="H40" s="56">
        <f t="shared" si="4"/>
        <v>-4942</v>
      </c>
      <c r="I40" s="33">
        <f t="shared" si="5"/>
        <v>-0.21460830293555672</v>
      </c>
    </row>
    <row r="41" spans="1:9" ht="14.45" customHeight="1">
      <c r="A41" s="37" t="s">
        <v>1587</v>
      </c>
      <c r="B41" s="25" t="s">
        <v>1503</v>
      </c>
      <c r="C41" s="2" t="s">
        <v>1504</v>
      </c>
      <c r="D41" s="2" t="s">
        <v>1467</v>
      </c>
      <c r="E41" s="18" t="s">
        <v>196</v>
      </c>
      <c r="F41" s="23" t="s">
        <v>2112</v>
      </c>
      <c r="G41" s="24">
        <v>0.106</v>
      </c>
      <c r="H41" s="56">
        <f t="shared" si="4"/>
        <v>2217</v>
      </c>
      <c r="I41" s="33">
        <f t="shared" si="5"/>
        <v>0.11155278252993861</v>
      </c>
    </row>
    <row r="42" spans="1:9" ht="14.45" customHeight="1">
      <c r="A42" s="37" t="s">
        <v>1588</v>
      </c>
      <c r="B42" s="25" t="s">
        <v>1505</v>
      </c>
      <c r="C42" s="2" t="s">
        <v>1506</v>
      </c>
      <c r="D42" s="2" t="s">
        <v>409</v>
      </c>
      <c r="E42" s="18" t="s">
        <v>380</v>
      </c>
      <c r="F42" s="23" t="s">
        <v>2113</v>
      </c>
      <c r="G42" s="24">
        <v>0.03</v>
      </c>
      <c r="H42" s="56">
        <f t="shared" si="4"/>
        <v>3510</v>
      </c>
      <c r="I42" s="33">
        <f t="shared" si="5"/>
        <v>0.61665495432185524</v>
      </c>
    </row>
    <row r="43" spans="1:9" ht="14.45" customHeight="1">
      <c r="A43" s="37" t="s">
        <v>1589</v>
      </c>
      <c r="B43" s="25" t="s">
        <v>1507</v>
      </c>
      <c r="C43" s="2" t="s">
        <v>1508</v>
      </c>
      <c r="D43" s="2" t="s">
        <v>646</v>
      </c>
      <c r="E43" s="18" t="s">
        <v>380</v>
      </c>
      <c r="F43" s="23" t="s">
        <v>2114</v>
      </c>
      <c r="G43" s="24">
        <v>2.8999999999999998E-2</v>
      </c>
      <c r="H43" s="56">
        <f t="shared" si="4"/>
        <v>3433</v>
      </c>
      <c r="I43" s="33">
        <f t="shared" si="5"/>
        <v>0.63281105990783415</v>
      </c>
    </row>
    <row r="44" spans="1:9" ht="14.45" customHeight="1">
      <c r="A44" s="37" t="s">
        <v>1602</v>
      </c>
      <c r="B44" s="53">
        <v>70870</v>
      </c>
      <c r="C44" s="2" t="s">
        <v>2150</v>
      </c>
      <c r="D44" s="2" t="s">
        <v>9</v>
      </c>
      <c r="E44" s="18" t="s">
        <v>9</v>
      </c>
      <c r="F44" s="53">
        <v>48655</v>
      </c>
      <c r="G44" s="24" t="s">
        <v>9</v>
      </c>
      <c r="H44" s="52">
        <f t="shared" si="4"/>
        <v>22215</v>
      </c>
      <c r="I44" s="33">
        <f t="shared" si="5"/>
        <v>0.45658205734251361</v>
      </c>
    </row>
    <row r="45" spans="1:9" ht="14.45" customHeight="1">
      <c r="A45" s="37" t="s">
        <v>2136</v>
      </c>
      <c r="B45" s="53">
        <v>89622</v>
      </c>
      <c r="C45" s="2" t="s">
        <v>2151</v>
      </c>
      <c r="D45" s="2" t="s">
        <v>9</v>
      </c>
      <c r="E45" s="18" t="s">
        <v>9</v>
      </c>
      <c r="F45" s="53">
        <v>63877</v>
      </c>
      <c r="G45" s="24" t="s">
        <v>9</v>
      </c>
      <c r="H45" s="52">
        <f t="shared" si="4"/>
        <v>25745</v>
      </c>
      <c r="I45" s="33">
        <f t="shared" si="5"/>
        <v>0.40304021791881273</v>
      </c>
    </row>
    <row r="46" spans="1:9" ht="3.75" customHeight="1">
      <c r="A46" s="37"/>
      <c r="B46" s="25"/>
      <c r="C46" s="2"/>
      <c r="D46" s="2"/>
      <c r="E46" s="18"/>
      <c r="F46" s="23"/>
      <c r="G46" s="24"/>
      <c r="H46" s="56"/>
      <c r="I46" s="33"/>
    </row>
    <row r="47" spans="1:9" ht="14.45" customHeight="1">
      <c r="A47" s="37" t="s">
        <v>1603</v>
      </c>
      <c r="B47" s="53">
        <v>19396</v>
      </c>
      <c r="C47" s="2" t="s">
        <v>2152</v>
      </c>
      <c r="D47" s="2" t="s">
        <v>9</v>
      </c>
      <c r="E47" s="18" t="s">
        <v>9</v>
      </c>
      <c r="F47" s="53">
        <v>16933</v>
      </c>
      <c r="G47" s="24" t="s">
        <v>9</v>
      </c>
      <c r="H47" s="52">
        <f>B47-F47</f>
        <v>2463</v>
      </c>
      <c r="I47" s="33">
        <f>(B47-F47)/F47</f>
        <v>0.14545561920510247</v>
      </c>
    </row>
    <row r="48" spans="1:9" ht="3.75" customHeight="1">
      <c r="A48" s="37"/>
      <c r="B48" s="25"/>
      <c r="C48" s="2"/>
      <c r="D48" s="42"/>
      <c r="E48" s="18"/>
      <c r="F48" s="23"/>
      <c r="G48" s="24"/>
      <c r="H48" s="56"/>
      <c r="I48" s="33"/>
    </row>
    <row r="49" spans="1:9" ht="14.45" customHeight="1">
      <c r="A49" s="37" t="s">
        <v>2253</v>
      </c>
      <c r="B49" s="53">
        <v>28692</v>
      </c>
      <c r="C49" s="115" t="s">
        <v>2153</v>
      </c>
      <c r="D49" s="74" t="s">
        <v>9</v>
      </c>
      <c r="E49" s="22" t="s">
        <v>9</v>
      </c>
      <c r="F49" s="53">
        <v>23743</v>
      </c>
      <c r="G49" s="24" t="s">
        <v>9</v>
      </c>
      <c r="H49" s="52">
        <f>B49-F49</f>
        <v>4949</v>
      </c>
      <c r="I49" s="33">
        <f>(B49-F49)/F49</f>
        <v>0.20844038242850524</v>
      </c>
    </row>
    <row r="50" spans="1:9" ht="14.45" customHeight="1">
      <c r="A50" s="37" t="s">
        <v>2137</v>
      </c>
      <c r="B50" s="53">
        <v>52878</v>
      </c>
      <c r="C50" s="115" t="s">
        <v>2154</v>
      </c>
      <c r="D50" s="74" t="s">
        <v>9</v>
      </c>
      <c r="E50" s="22" t="s">
        <v>9</v>
      </c>
      <c r="F50" s="53">
        <v>39551</v>
      </c>
      <c r="G50" s="24" t="s">
        <v>9</v>
      </c>
      <c r="H50" s="52">
        <f>B50-F50</f>
        <v>13327</v>
      </c>
      <c r="I50" s="33">
        <f>(B50-F50)/F50</f>
        <v>0.33695734621122098</v>
      </c>
    </row>
    <row r="51" spans="1:9" ht="14.45" customHeight="1">
      <c r="A51" s="37" t="s">
        <v>2138</v>
      </c>
      <c r="B51" s="53">
        <v>43769</v>
      </c>
      <c r="C51" s="115" t="s">
        <v>2155</v>
      </c>
      <c r="D51" s="74" t="s">
        <v>9</v>
      </c>
      <c r="E51" s="22" t="s">
        <v>9</v>
      </c>
      <c r="F51" s="53">
        <v>30862</v>
      </c>
      <c r="G51" s="24" t="s">
        <v>9</v>
      </c>
      <c r="H51" s="52">
        <f>B51-F51</f>
        <v>12907</v>
      </c>
      <c r="I51" s="33">
        <f>(B51-F51)/F51</f>
        <v>0.41821657702028386</v>
      </c>
    </row>
    <row r="52" spans="1:9" ht="14.45" customHeight="1">
      <c r="A52" s="37"/>
      <c r="B52" s="25"/>
      <c r="C52" s="115"/>
      <c r="D52" s="74"/>
      <c r="E52" s="22"/>
      <c r="F52" s="23"/>
      <c r="G52" s="24"/>
      <c r="H52" s="56"/>
      <c r="I52" s="33"/>
    </row>
    <row r="53" spans="1:9" s="93" customFormat="1" ht="30.75" customHeight="1">
      <c r="A53" s="36" t="s">
        <v>2139</v>
      </c>
      <c r="B53" s="40" t="s">
        <v>0</v>
      </c>
      <c r="C53" s="6"/>
      <c r="D53" s="89"/>
      <c r="E53" s="17"/>
      <c r="F53" s="26" t="s">
        <v>0</v>
      </c>
      <c r="G53" s="27" t="s">
        <v>0</v>
      </c>
      <c r="H53" s="58"/>
      <c r="I53" s="34"/>
    </row>
    <row r="54" spans="1:9" ht="14.45" customHeight="1">
      <c r="A54" s="37" t="s">
        <v>2256</v>
      </c>
      <c r="B54" s="25" t="s">
        <v>9</v>
      </c>
      <c r="C54" s="2" t="s">
        <v>9</v>
      </c>
      <c r="D54" s="2" t="s">
        <v>1071</v>
      </c>
      <c r="E54" s="18" t="s">
        <v>795</v>
      </c>
      <c r="F54" s="25" t="s">
        <v>9</v>
      </c>
      <c r="G54" s="24">
        <v>0.13200000000000001</v>
      </c>
      <c r="H54" s="56" t="s">
        <v>9</v>
      </c>
      <c r="I54" s="33">
        <f t="shared" ref="I54:I62" si="6">D54-G54</f>
        <v>-3.2000000000000001E-2</v>
      </c>
    </row>
    <row r="55" spans="1:9" ht="14.45" customHeight="1">
      <c r="A55" s="37" t="s">
        <v>188</v>
      </c>
      <c r="B55" s="25" t="s">
        <v>9</v>
      </c>
      <c r="C55" s="2" t="s">
        <v>9</v>
      </c>
      <c r="D55" s="2" t="s">
        <v>1063</v>
      </c>
      <c r="E55" s="18" t="s">
        <v>739</v>
      </c>
      <c r="F55" s="25" t="s">
        <v>9</v>
      </c>
      <c r="G55" s="24">
        <v>0.16899999999999998</v>
      </c>
      <c r="H55" s="56" t="s">
        <v>9</v>
      </c>
      <c r="I55" s="33">
        <f t="shared" si="6"/>
        <v>-2.899999999999997E-2</v>
      </c>
    </row>
    <row r="56" spans="1:9" ht="14.45" customHeight="1">
      <c r="A56" s="37" t="s">
        <v>190</v>
      </c>
      <c r="B56" s="25" t="s">
        <v>9</v>
      </c>
      <c r="C56" s="2" t="s">
        <v>9</v>
      </c>
      <c r="D56" s="2" t="s">
        <v>1509</v>
      </c>
      <c r="E56" s="18" t="s">
        <v>1226</v>
      </c>
      <c r="F56" s="25" t="s">
        <v>9</v>
      </c>
      <c r="G56" s="24">
        <v>0.156</v>
      </c>
      <c r="H56" s="56" t="s">
        <v>9</v>
      </c>
      <c r="I56" s="33">
        <f t="shared" si="6"/>
        <v>-1.100000000000001E-2</v>
      </c>
    </row>
    <row r="57" spans="1:9" ht="14.45" customHeight="1">
      <c r="A57" s="37" t="s">
        <v>2257</v>
      </c>
      <c r="B57" s="25" t="s">
        <v>9</v>
      </c>
      <c r="C57" s="2" t="s">
        <v>9</v>
      </c>
      <c r="D57" s="2" t="s">
        <v>115</v>
      </c>
      <c r="E57" s="18" t="s">
        <v>380</v>
      </c>
      <c r="F57" s="25" t="s">
        <v>9</v>
      </c>
      <c r="G57" s="24">
        <v>0.09</v>
      </c>
      <c r="H57" s="56" t="s">
        <v>9</v>
      </c>
      <c r="I57" s="33">
        <f t="shared" si="6"/>
        <v>-4.3999999999999997E-2</v>
      </c>
    </row>
    <row r="58" spans="1:9" ht="14.45" customHeight="1">
      <c r="A58" s="37" t="s">
        <v>188</v>
      </c>
      <c r="B58" s="25" t="s">
        <v>9</v>
      </c>
      <c r="C58" s="2" t="s">
        <v>9</v>
      </c>
      <c r="D58" s="2" t="s">
        <v>22</v>
      </c>
      <c r="E58" s="18" t="s">
        <v>795</v>
      </c>
      <c r="F58" s="25" t="s">
        <v>9</v>
      </c>
      <c r="G58" s="24">
        <v>0.11</v>
      </c>
      <c r="H58" s="56" t="s">
        <v>9</v>
      </c>
      <c r="I58" s="33">
        <f t="shared" si="6"/>
        <v>-5.1999999999999998E-2</v>
      </c>
    </row>
    <row r="59" spans="1:9" ht="14.45" customHeight="1">
      <c r="A59" s="37" t="s">
        <v>190</v>
      </c>
      <c r="B59" s="25" t="s">
        <v>9</v>
      </c>
      <c r="C59" s="2" t="s">
        <v>9</v>
      </c>
      <c r="D59" s="2" t="s">
        <v>625</v>
      </c>
      <c r="E59" s="18" t="s">
        <v>745</v>
      </c>
      <c r="F59" s="25" t="s">
        <v>9</v>
      </c>
      <c r="G59" s="24">
        <v>8.6999999999999994E-2</v>
      </c>
      <c r="H59" s="56" t="s">
        <v>9</v>
      </c>
      <c r="I59" s="33">
        <f t="shared" si="6"/>
        <v>-4.3999999999999997E-2</v>
      </c>
    </row>
    <row r="60" spans="1:9" ht="14.45" customHeight="1">
      <c r="A60" s="37" t="s">
        <v>2314</v>
      </c>
      <c r="B60" s="25" t="s">
        <v>9</v>
      </c>
      <c r="C60" s="2" t="s">
        <v>9</v>
      </c>
      <c r="D60" s="2" t="s">
        <v>735</v>
      </c>
      <c r="E60" s="18" t="s">
        <v>1282</v>
      </c>
      <c r="F60" s="25" t="s">
        <v>9</v>
      </c>
      <c r="G60" s="24">
        <v>0.25800000000000001</v>
      </c>
      <c r="H60" s="56" t="s">
        <v>9</v>
      </c>
      <c r="I60" s="33">
        <f t="shared" si="6"/>
        <v>-2.4999999999999994E-2</v>
      </c>
    </row>
    <row r="61" spans="1:9" ht="14.45" customHeight="1">
      <c r="A61" s="37" t="s">
        <v>188</v>
      </c>
      <c r="B61" s="25" t="s">
        <v>9</v>
      </c>
      <c r="C61" s="2" t="s">
        <v>9</v>
      </c>
      <c r="D61" s="2" t="s">
        <v>1134</v>
      </c>
      <c r="E61" s="18" t="s">
        <v>900</v>
      </c>
      <c r="F61" s="25" t="s">
        <v>9</v>
      </c>
      <c r="G61" s="24">
        <v>0.32299999999999995</v>
      </c>
      <c r="H61" s="56" t="s">
        <v>9</v>
      </c>
      <c r="I61" s="33">
        <f t="shared" si="6"/>
        <v>-2.5999999999999968E-2</v>
      </c>
    </row>
    <row r="62" spans="1:9" ht="14.45" customHeight="1">
      <c r="A62" s="37" t="s">
        <v>190</v>
      </c>
      <c r="B62" s="25" t="s">
        <v>9</v>
      </c>
      <c r="C62" s="2" t="s">
        <v>9</v>
      </c>
      <c r="D62" s="2" t="s">
        <v>1510</v>
      </c>
      <c r="E62" s="18" t="s">
        <v>901</v>
      </c>
      <c r="F62" s="25" t="s">
        <v>9</v>
      </c>
      <c r="G62" s="24">
        <v>0.35199999999999998</v>
      </c>
      <c r="H62" s="56" t="s">
        <v>9</v>
      </c>
      <c r="I62" s="33">
        <f t="shared" si="6"/>
        <v>5.2000000000000046E-2</v>
      </c>
    </row>
    <row r="63" spans="1:9" ht="3.75" customHeight="1">
      <c r="A63" s="37"/>
      <c r="B63" s="25"/>
      <c r="C63" s="2"/>
      <c r="D63" s="2"/>
      <c r="E63" s="18"/>
      <c r="F63" s="25"/>
      <c r="G63" s="24"/>
      <c r="H63" s="56"/>
      <c r="I63" s="33"/>
    </row>
    <row r="64" spans="1:9" ht="14.45" customHeight="1">
      <c r="A64" s="37" t="s">
        <v>2313</v>
      </c>
      <c r="B64" s="25" t="s">
        <v>9</v>
      </c>
      <c r="C64" s="2" t="s">
        <v>9</v>
      </c>
      <c r="D64" s="2" t="s">
        <v>200</v>
      </c>
      <c r="E64" s="18" t="s">
        <v>194</v>
      </c>
      <c r="F64" s="25" t="s">
        <v>9</v>
      </c>
      <c r="G64" s="24">
        <v>0.14599999999999999</v>
      </c>
      <c r="H64" s="56" t="s">
        <v>9</v>
      </c>
      <c r="I64" s="33">
        <f>D64-G64</f>
        <v>-2.9999999999999985E-2</v>
      </c>
    </row>
    <row r="65" spans="1:9" ht="14.45" customHeight="1">
      <c r="A65" s="37" t="s">
        <v>2315</v>
      </c>
      <c r="B65" s="25" t="s">
        <v>9</v>
      </c>
      <c r="C65" s="2" t="s">
        <v>9</v>
      </c>
      <c r="D65" s="2" t="s">
        <v>689</v>
      </c>
      <c r="E65" s="18" t="s">
        <v>380</v>
      </c>
      <c r="F65" s="25" t="s">
        <v>9</v>
      </c>
      <c r="G65" s="24">
        <v>0.14499999999999999</v>
      </c>
      <c r="H65" s="56" t="s">
        <v>9</v>
      </c>
      <c r="I65" s="33">
        <f>D65-G65</f>
        <v>-3.7999999999999992E-2</v>
      </c>
    </row>
    <row r="66" spans="1:9" ht="14.45" customHeight="1">
      <c r="A66" s="37" t="s">
        <v>2316</v>
      </c>
      <c r="B66" s="25" t="s">
        <v>9</v>
      </c>
      <c r="C66" s="2" t="s">
        <v>9</v>
      </c>
      <c r="D66" s="2" t="s">
        <v>1511</v>
      </c>
      <c r="E66" s="18" t="s">
        <v>380</v>
      </c>
      <c r="F66" s="25" t="s">
        <v>9</v>
      </c>
      <c r="G66" s="24">
        <v>0.14699999999999999</v>
      </c>
      <c r="H66" s="56" t="s">
        <v>9</v>
      </c>
      <c r="I66" s="33">
        <f>D66-G66</f>
        <v>-2.3999999999999994E-2</v>
      </c>
    </row>
    <row r="67" spans="1:9" ht="14.45" customHeight="1">
      <c r="A67" s="37" t="s">
        <v>2317</v>
      </c>
      <c r="B67" s="25" t="s">
        <v>9</v>
      </c>
      <c r="C67" s="2" t="s">
        <v>9</v>
      </c>
      <c r="D67" s="2" t="s">
        <v>566</v>
      </c>
      <c r="E67" s="18" t="s">
        <v>739</v>
      </c>
      <c r="F67" s="25" t="s">
        <v>9</v>
      </c>
      <c r="G67" s="24">
        <v>0.128</v>
      </c>
      <c r="H67" s="56" t="s">
        <v>9</v>
      </c>
      <c r="I67" s="33">
        <f>D67-G67</f>
        <v>-3.5000000000000003E-2</v>
      </c>
    </row>
    <row r="68" spans="1:9" ht="14.45" customHeight="1">
      <c r="A68" s="106" t="s">
        <v>2318</v>
      </c>
      <c r="B68" s="107" t="s">
        <v>9</v>
      </c>
      <c r="C68" s="108" t="s">
        <v>9</v>
      </c>
      <c r="D68" s="108" t="s">
        <v>1512</v>
      </c>
      <c r="E68" s="109" t="s">
        <v>804</v>
      </c>
      <c r="F68" s="107" t="s">
        <v>9</v>
      </c>
      <c r="G68" s="64">
        <v>0.27399999999999997</v>
      </c>
      <c r="H68" s="56" t="s">
        <v>9</v>
      </c>
      <c r="I68" s="68">
        <f>D68-G68</f>
        <v>-9.9999999999994538E-4</v>
      </c>
    </row>
    <row r="69" spans="1:9" ht="14.45" customHeight="1">
      <c r="A69" s="103"/>
      <c r="B69" s="111"/>
      <c r="C69" s="74"/>
      <c r="D69" s="74"/>
      <c r="E69" s="91"/>
      <c r="F69" s="51"/>
      <c r="G69" s="62"/>
      <c r="H69" s="104"/>
      <c r="I69" s="105"/>
    </row>
    <row r="70" spans="1:9" s="93" customFormat="1" ht="15" customHeight="1">
      <c r="A70" s="92" t="s">
        <v>6</v>
      </c>
      <c r="B70" s="112" t="s">
        <v>0</v>
      </c>
      <c r="C70" s="77" t="s">
        <v>0</v>
      </c>
      <c r="D70" s="77" t="s">
        <v>0</v>
      </c>
      <c r="E70" s="113" t="s">
        <v>0</v>
      </c>
      <c r="F70" s="90"/>
      <c r="G70" s="91"/>
      <c r="H70" s="54"/>
      <c r="I70" s="91"/>
    </row>
    <row r="71" spans="1:9" ht="14.45" customHeight="1">
      <c r="A71" s="37" t="s">
        <v>2247</v>
      </c>
      <c r="B71" s="25" t="s">
        <v>1369</v>
      </c>
      <c r="C71" s="1" t="s">
        <v>1370</v>
      </c>
      <c r="D71" s="114">
        <v>1</v>
      </c>
      <c r="E71" s="18" t="s">
        <v>9</v>
      </c>
      <c r="F71" s="23" t="s">
        <v>2051</v>
      </c>
      <c r="G71" s="24">
        <v>1</v>
      </c>
      <c r="H71" s="56">
        <f>B71-F71</f>
        <v>-153679</v>
      </c>
      <c r="I71" s="33">
        <f>(B71-F71)/F71</f>
        <v>-0.23744916626494111</v>
      </c>
    </row>
    <row r="72" spans="1:9" ht="14.45" customHeight="1">
      <c r="A72" s="37" t="s">
        <v>1514</v>
      </c>
      <c r="B72" s="25" t="s">
        <v>1371</v>
      </c>
      <c r="C72" s="2" t="s">
        <v>1372</v>
      </c>
      <c r="D72" s="2" t="s">
        <v>1373</v>
      </c>
      <c r="E72" s="18" t="s">
        <v>380</v>
      </c>
      <c r="F72" s="23" t="s">
        <v>2052</v>
      </c>
      <c r="G72" s="24">
        <v>0.64300000000000002</v>
      </c>
      <c r="H72" s="56">
        <f>B72-F72</f>
        <v>-92140</v>
      </c>
      <c r="I72" s="33">
        <f>(B72-F72)/F72</f>
        <v>-0.22123883180902484</v>
      </c>
    </row>
    <row r="73" spans="1:9" ht="14.45" customHeight="1">
      <c r="A73" s="37" t="s">
        <v>1516</v>
      </c>
      <c r="B73" s="25" t="s">
        <v>1374</v>
      </c>
      <c r="C73" s="2" t="s">
        <v>1375</v>
      </c>
      <c r="D73" s="2" t="s">
        <v>1376</v>
      </c>
      <c r="E73" s="18" t="s">
        <v>380</v>
      </c>
      <c r="F73" s="23" t="s">
        <v>2053</v>
      </c>
      <c r="G73" s="24">
        <v>0.63800000000000001</v>
      </c>
      <c r="H73" s="56">
        <f>B73-F73</f>
        <v>-92542</v>
      </c>
      <c r="I73" s="33">
        <f>(B73-F73)/F73</f>
        <v>-0.22419369296254393</v>
      </c>
    </row>
    <row r="74" spans="1:9" ht="14.45" customHeight="1">
      <c r="A74" s="37" t="s">
        <v>1518</v>
      </c>
      <c r="B74" s="25" t="s">
        <v>1377</v>
      </c>
      <c r="C74" s="2" t="s">
        <v>1378</v>
      </c>
      <c r="D74" s="2" t="s">
        <v>1261</v>
      </c>
      <c r="E74" s="18" t="s">
        <v>380</v>
      </c>
      <c r="F74" s="23" t="s">
        <v>2054</v>
      </c>
      <c r="G74" s="24">
        <v>0.58700000000000008</v>
      </c>
      <c r="H74" s="56">
        <f>B74-F74</f>
        <v>-100994</v>
      </c>
      <c r="I74" s="33">
        <f>(B74-F74)/F74</f>
        <v>-0.26566741724362886</v>
      </c>
    </row>
    <row r="75" spans="1:9" ht="14.45" customHeight="1">
      <c r="A75" s="37" t="s">
        <v>1520</v>
      </c>
      <c r="B75" s="25" t="s">
        <v>1379</v>
      </c>
      <c r="C75" s="2" t="s">
        <v>1380</v>
      </c>
      <c r="D75" s="2" t="s">
        <v>434</v>
      </c>
      <c r="E75" s="18" t="s">
        <v>46</v>
      </c>
      <c r="F75" s="23" t="s">
        <v>2055</v>
      </c>
      <c r="G75" s="24">
        <v>0.05</v>
      </c>
      <c r="H75" s="56">
        <f>B75-F75</f>
        <v>8452</v>
      </c>
      <c r="I75" s="33">
        <f>(B75-F75)/F75</f>
        <v>0.25906513409961685</v>
      </c>
    </row>
    <row r="76" spans="1:9" ht="14.45" customHeight="1">
      <c r="A76" s="37" t="s">
        <v>2115</v>
      </c>
      <c r="B76" s="25" t="s">
        <v>9</v>
      </c>
      <c r="C76" s="2" t="s">
        <v>9</v>
      </c>
      <c r="D76" s="2" t="s">
        <v>143</v>
      </c>
      <c r="E76" s="18" t="s">
        <v>380</v>
      </c>
      <c r="F76" s="25" t="s">
        <v>9</v>
      </c>
      <c r="G76" s="24">
        <v>7.9000000000000001E-2</v>
      </c>
      <c r="H76" s="8" t="s">
        <v>9</v>
      </c>
      <c r="I76" s="33">
        <f>D76-G76</f>
        <v>4.9000000000000002E-2</v>
      </c>
    </row>
    <row r="77" spans="1:9" ht="14.45" customHeight="1">
      <c r="A77" s="37" t="s">
        <v>1522</v>
      </c>
      <c r="B77" s="25" t="s">
        <v>1381</v>
      </c>
      <c r="C77" s="2" t="s">
        <v>1382</v>
      </c>
      <c r="D77" s="2" t="s">
        <v>1383</v>
      </c>
      <c r="E77" s="18" t="s">
        <v>13</v>
      </c>
      <c r="F77" s="23" t="s">
        <v>2056</v>
      </c>
      <c r="G77" s="24">
        <v>6.0000000000000001E-3</v>
      </c>
      <c r="H77" s="56">
        <f>B77-F77</f>
        <v>402</v>
      </c>
      <c r="I77" s="33">
        <f>(B77-F77)/F77</f>
        <v>0.10876623376623376</v>
      </c>
    </row>
    <row r="78" spans="1:9" ht="14.45" customHeight="1">
      <c r="A78" s="37" t="s">
        <v>1524</v>
      </c>
      <c r="B78" s="25" t="s">
        <v>1384</v>
      </c>
      <c r="C78" s="2" t="s">
        <v>1385</v>
      </c>
      <c r="D78" s="2" t="s">
        <v>1386</v>
      </c>
      <c r="E78" s="18" t="s">
        <v>380</v>
      </c>
      <c r="F78" s="23" t="s">
        <v>2057</v>
      </c>
      <c r="G78" s="24">
        <v>0.35700000000000004</v>
      </c>
      <c r="H78" s="56">
        <f>B78-F78</f>
        <v>-61539</v>
      </c>
      <c r="I78" s="33">
        <f>(B78-F78)/F78</f>
        <v>-0.26670856176999586</v>
      </c>
    </row>
    <row r="79" spans="1:9" ht="3.75" customHeight="1">
      <c r="A79" s="37"/>
      <c r="B79" s="25"/>
      <c r="C79" s="2"/>
      <c r="D79" s="2"/>
      <c r="E79" s="18"/>
      <c r="F79" s="23"/>
      <c r="G79" s="24"/>
      <c r="H79" s="56"/>
      <c r="I79" s="33"/>
    </row>
    <row r="80" spans="1:9" ht="14.45" customHeight="1">
      <c r="A80" s="37" t="s">
        <v>2248</v>
      </c>
      <c r="B80" s="25" t="s">
        <v>1387</v>
      </c>
      <c r="C80" s="2" t="s">
        <v>1388</v>
      </c>
      <c r="D80" s="7">
        <v>1</v>
      </c>
      <c r="E80" s="18" t="s">
        <v>9</v>
      </c>
      <c r="F80" s="23" t="s">
        <v>2058</v>
      </c>
      <c r="G80" s="24">
        <v>1</v>
      </c>
      <c r="H80" s="56">
        <f>B80-F80</f>
        <v>-75774</v>
      </c>
      <c r="I80" s="33">
        <f>(B80-F80)/F80</f>
        <v>-0.23075236465293048</v>
      </c>
    </row>
    <row r="81" spans="1:9" ht="14.45" customHeight="1">
      <c r="A81" s="37" t="s">
        <v>1514</v>
      </c>
      <c r="B81" s="25" t="s">
        <v>1389</v>
      </c>
      <c r="C81" s="2" t="s">
        <v>1390</v>
      </c>
      <c r="D81" s="2" t="s">
        <v>1102</v>
      </c>
      <c r="E81" s="18" t="s">
        <v>795</v>
      </c>
      <c r="F81" s="23" t="s">
        <v>2059</v>
      </c>
      <c r="G81" s="24">
        <v>0.58099999999999996</v>
      </c>
      <c r="H81" s="56">
        <f>B81-F81</f>
        <v>-29946</v>
      </c>
      <c r="I81" s="33">
        <f>(B81-F81)/F81</f>
        <v>-0.15690856693738539</v>
      </c>
    </row>
    <row r="82" spans="1:9" ht="14.45" customHeight="1">
      <c r="A82" s="37" t="s">
        <v>1516</v>
      </c>
      <c r="B82" s="25" t="s">
        <v>1391</v>
      </c>
      <c r="C82" s="2" t="s">
        <v>596</v>
      </c>
      <c r="D82" s="2" t="s">
        <v>395</v>
      </c>
      <c r="E82" s="18" t="s">
        <v>795</v>
      </c>
      <c r="F82" s="23" t="s">
        <v>2060</v>
      </c>
      <c r="G82" s="24">
        <v>0.57999999999999996</v>
      </c>
      <c r="H82" s="56">
        <f>B82-F82</f>
        <v>-30074</v>
      </c>
      <c r="I82" s="33">
        <f>(B82-F82)/F82</f>
        <v>-0.15802305663272276</v>
      </c>
    </row>
    <row r="83" spans="1:9" ht="14.45" customHeight="1">
      <c r="A83" s="37" t="s">
        <v>1518</v>
      </c>
      <c r="B83" s="25" t="s">
        <v>1392</v>
      </c>
      <c r="C83" s="2" t="s">
        <v>1393</v>
      </c>
      <c r="D83" s="2" t="s">
        <v>1394</v>
      </c>
      <c r="E83" s="18" t="s">
        <v>795</v>
      </c>
      <c r="F83" s="23" t="s">
        <v>2061</v>
      </c>
      <c r="G83" s="24">
        <v>0.53400000000000003</v>
      </c>
      <c r="H83" s="56">
        <f>B83-F83</f>
        <v>-34381</v>
      </c>
      <c r="I83" s="33">
        <f>(B83-F83)/F83</f>
        <v>-0.19609308161752126</v>
      </c>
    </row>
    <row r="84" spans="1:9" ht="3.75" customHeight="1">
      <c r="A84" s="37"/>
      <c r="B84" s="25"/>
      <c r="C84" s="2"/>
      <c r="D84" s="2"/>
      <c r="E84" s="18"/>
      <c r="F84" s="23"/>
      <c r="G84" s="24"/>
      <c r="H84" s="56"/>
      <c r="I84" s="33"/>
    </row>
    <row r="85" spans="1:9" ht="14.45" customHeight="1">
      <c r="A85" s="37" t="s">
        <v>2249</v>
      </c>
      <c r="B85" s="25" t="s">
        <v>1395</v>
      </c>
      <c r="C85" s="2" t="s">
        <v>1396</v>
      </c>
      <c r="D85" s="7">
        <v>1</v>
      </c>
      <c r="E85" s="18" t="s">
        <v>9</v>
      </c>
      <c r="F85" s="23" t="s">
        <v>2062</v>
      </c>
      <c r="G85" s="24">
        <v>1</v>
      </c>
      <c r="H85" s="56">
        <f>B85-F85</f>
        <v>8125</v>
      </c>
      <c r="I85" s="33">
        <f>(B85-F85)/F85</f>
        <v>6.3502856651582298E-2</v>
      </c>
    </row>
    <row r="86" spans="1:9" ht="14.45" customHeight="1">
      <c r="A86" s="37" t="s">
        <v>2118</v>
      </c>
      <c r="B86" s="25" t="s">
        <v>1397</v>
      </c>
      <c r="C86" s="2" t="s">
        <v>1398</v>
      </c>
      <c r="D86" s="2" t="s">
        <v>1376</v>
      </c>
      <c r="E86" s="18" t="s">
        <v>602</v>
      </c>
      <c r="F86" s="23" t="s">
        <v>2063</v>
      </c>
      <c r="G86" s="24">
        <v>0.58599999999999997</v>
      </c>
      <c r="H86" s="56">
        <f>B86-F86</f>
        <v>13339</v>
      </c>
      <c r="I86" s="33">
        <f>(B86-F86)/F86</f>
        <v>0.17782251076480077</v>
      </c>
    </row>
    <row r="87" spans="1:9" ht="3.75" customHeight="1">
      <c r="A87" s="37"/>
      <c r="B87" s="25"/>
      <c r="C87" s="2"/>
      <c r="D87" s="2"/>
      <c r="E87" s="18"/>
      <c r="F87" s="23"/>
      <c r="G87" s="24"/>
      <c r="H87" s="56"/>
      <c r="I87" s="33"/>
    </row>
    <row r="88" spans="1:9" ht="14.45" customHeight="1">
      <c r="A88" s="37" t="s">
        <v>2250</v>
      </c>
      <c r="B88" s="25" t="s">
        <v>1399</v>
      </c>
      <c r="C88" s="2" t="s">
        <v>1400</v>
      </c>
      <c r="D88" s="48">
        <v>1</v>
      </c>
      <c r="E88" s="18" t="s">
        <v>9</v>
      </c>
      <c r="F88" s="30">
        <v>227440</v>
      </c>
      <c r="G88" s="24">
        <v>1</v>
      </c>
      <c r="H88" s="56">
        <f>B88-F88</f>
        <v>-3212</v>
      </c>
      <c r="I88" s="33">
        <f>(B88-F88)/F88</f>
        <v>-1.4122405909250792E-2</v>
      </c>
    </row>
    <row r="89" spans="1:9" ht="14.45" customHeight="1">
      <c r="A89" s="37" t="s">
        <v>2118</v>
      </c>
      <c r="B89" s="25" t="s">
        <v>1401</v>
      </c>
      <c r="C89" s="2" t="s">
        <v>1402</v>
      </c>
      <c r="D89" s="2" t="s">
        <v>1403</v>
      </c>
      <c r="E89" s="18" t="s">
        <v>196</v>
      </c>
      <c r="F89" s="30">
        <f>93376+12179+41748</f>
        <v>147303</v>
      </c>
      <c r="G89" s="24">
        <f>F89/F88</f>
        <v>0.64765652479774882</v>
      </c>
      <c r="H89" s="56">
        <f>B89-F89</f>
        <v>10901</v>
      </c>
      <c r="I89" s="33">
        <f>(B89-F89)/F89</f>
        <v>7.4003923884781705E-2</v>
      </c>
    </row>
    <row r="90" spans="1:9" ht="14.45" customHeight="1">
      <c r="A90" s="37"/>
      <c r="B90" s="25"/>
      <c r="C90" s="2"/>
      <c r="D90" s="2"/>
      <c r="E90" s="18"/>
      <c r="F90" s="23"/>
      <c r="G90" s="24"/>
      <c r="H90" s="56"/>
      <c r="I90" s="33"/>
    </row>
    <row r="91" spans="1:9" s="93" customFormat="1" ht="15" customHeight="1">
      <c r="A91" s="36" t="s">
        <v>2121</v>
      </c>
      <c r="B91" s="40" t="s">
        <v>0</v>
      </c>
      <c r="C91" s="6" t="s">
        <v>0</v>
      </c>
      <c r="D91" s="6" t="s">
        <v>0</v>
      </c>
      <c r="E91" s="17" t="s">
        <v>0</v>
      </c>
      <c r="F91" s="26" t="s">
        <v>0</v>
      </c>
      <c r="G91" s="27" t="s">
        <v>0</v>
      </c>
      <c r="H91" s="59"/>
      <c r="I91" s="118"/>
    </row>
    <row r="92" spans="1:9" ht="14.45" customHeight="1">
      <c r="A92" s="37" t="s">
        <v>1544</v>
      </c>
      <c r="B92" s="25" t="s">
        <v>1377</v>
      </c>
      <c r="C92" s="2" t="s">
        <v>1378</v>
      </c>
      <c r="D92" s="7">
        <v>1</v>
      </c>
      <c r="E92" s="18" t="s">
        <v>9</v>
      </c>
      <c r="F92" s="23" t="s">
        <v>2054</v>
      </c>
      <c r="G92" s="24">
        <v>1</v>
      </c>
      <c r="H92" s="56">
        <f t="shared" ref="H92:H105" si="7">B92-F92</f>
        <v>-100994</v>
      </c>
      <c r="I92" s="33">
        <f t="shared" ref="I92:I105" si="8">(B92-F92)/F92</f>
        <v>-0.26566741724362886</v>
      </c>
    </row>
    <row r="93" spans="1:9" ht="14.45" customHeight="1">
      <c r="A93" s="37" t="s">
        <v>1545</v>
      </c>
      <c r="B93" s="25" t="s">
        <v>1421</v>
      </c>
      <c r="C93" s="2" t="s">
        <v>1422</v>
      </c>
      <c r="D93" s="2" t="s">
        <v>405</v>
      </c>
      <c r="E93" s="18" t="s">
        <v>13</v>
      </c>
      <c r="F93" s="23" t="s">
        <v>2072</v>
      </c>
      <c r="G93" s="24">
        <v>0.01</v>
      </c>
      <c r="H93" s="56">
        <f t="shared" si="7"/>
        <v>-1792</v>
      </c>
      <c r="I93" s="33">
        <f t="shared" si="8"/>
        <v>-0.48854961832061067</v>
      </c>
    </row>
    <row r="94" spans="1:9" ht="14.45" customHeight="1">
      <c r="A94" s="37" t="s">
        <v>1547</v>
      </c>
      <c r="B94" s="25" t="s">
        <v>1423</v>
      </c>
      <c r="C94" s="2" t="s">
        <v>1424</v>
      </c>
      <c r="D94" s="2" t="s">
        <v>115</v>
      </c>
      <c r="E94" s="18" t="s">
        <v>46</v>
      </c>
      <c r="F94" s="23" t="s">
        <v>2073</v>
      </c>
      <c r="G94" s="24">
        <v>5.5999999999999994E-2</v>
      </c>
      <c r="H94" s="56">
        <f t="shared" si="7"/>
        <v>-8381</v>
      </c>
      <c r="I94" s="33">
        <f t="shared" si="8"/>
        <v>-0.39434432785959628</v>
      </c>
    </row>
    <row r="95" spans="1:9" ht="14.45" customHeight="1">
      <c r="A95" s="37" t="s">
        <v>1549</v>
      </c>
      <c r="B95" s="25" t="s">
        <v>1425</v>
      </c>
      <c r="C95" s="2" t="s">
        <v>1426</v>
      </c>
      <c r="D95" s="2" t="s">
        <v>409</v>
      </c>
      <c r="E95" s="18" t="s">
        <v>194</v>
      </c>
      <c r="F95" s="23" t="s">
        <v>2074</v>
      </c>
      <c r="G95" s="24">
        <v>0.106</v>
      </c>
      <c r="H95" s="56">
        <f t="shared" si="7"/>
        <v>-19459</v>
      </c>
      <c r="I95" s="33">
        <f t="shared" si="8"/>
        <v>-0.48416312109676296</v>
      </c>
    </row>
    <row r="96" spans="1:9" ht="14.45" customHeight="1">
      <c r="A96" s="37" t="s">
        <v>1551</v>
      </c>
      <c r="B96" s="25" t="s">
        <v>1427</v>
      </c>
      <c r="C96" s="2" t="s">
        <v>805</v>
      </c>
      <c r="D96" s="2" t="s">
        <v>440</v>
      </c>
      <c r="E96" s="18" t="s">
        <v>52</v>
      </c>
      <c r="F96" s="23" t="s">
        <v>823</v>
      </c>
      <c r="G96" s="24">
        <v>3.4000000000000002E-2</v>
      </c>
      <c r="H96" s="56">
        <f t="shared" si="7"/>
        <v>-5385</v>
      </c>
      <c r="I96" s="33">
        <f t="shared" si="8"/>
        <v>-0.41378515444905484</v>
      </c>
    </row>
    <row r="97" spans="1:9" ht="14.45" customHeight="1">
      <c r="A97" s="37" t="s">
        <v>1553</v>
      </c>
      <c r="B97" s="25" t="s">
        <v>1428</v>
      </c>
      <c r="C97" s="2" t="s">
        <v>1429</v>
      </c>
      <c r="D97" s="2" t="s">
        <v>887</v>
      </c>
      <c r="E97" s="18" t="s">
        <v>380</v>
      </c>
      <c r="F97" s="23" t="s">
        <v>2075</v>
      </c>
      <c r="G97" s="24">
        <v>0.14800000000000002</v>
      </c>
      <c r="H97" s="56">
        <f t="shared" si="7"/>
        <v>-19569</v>
      </c>
      <c r="I97" s="33">
        <f t="shared" si="8"/>
        <v>-0.34887949938492807</v>
      </c>
    </row>
    <row r="98" spans="1:9" ht="14.45" customHeight="1">
      <c r="A98" s="37" t="s">
        <v>1555</v>
      </c>
      <c r="B98" s="25" t="s">
        <v>1430</v>
      </c>
      <c r="C98" s="2" t="s">
        <v>1431</v>
      </c>
      <c r="D98" s="2" t="s">
        <v>279</v>
      </c>
      <c r="E98" s="18" t="s">
        <v>46</v>
      </c>
      <c r="F98" s="23" t="s">
        <v>2076</v>
      </c>
      <c r="G98" s="24">
        <v>5.2000000000000005E-2</v>
      </c>
      <c r="H98" s="56">
        <f t="shared" si="7"/>
        <v>-6379</v>
      </c>
      <c r="I98" s="33">
        <f t="shared" si="8"/>
        <v>-0.32302005266356087</v>
      </c>
    </row>
    <row r="99" spans="1:9" ht="14.45" customHeight="1">
      <c r="A99" s="37" t="s">
        <v>1557</v>
      </c>
      <c r="B99" s="25" t="s">
        <v>1432</v>
      </c>
      <c r="C99" s="2" t="s">
        <v>1156</v>
      </c>
      <c r="D99" s="2" t="s">
        <v>269</v>
      </c>
      <c r="E99" s="18" t="s">
        <v>46</v>
      </c>
      <c r="F99" s="23" t="s">
        <v>2077</v>
      </c>
      <c r="G99" s="24">
        <v>4.4000000000000004E-2</v>
      </c>
      <c r="H99" s="56">
        <f t="shared" si="7"/>
        <v>-5986</v>
      </c>
      <c r="I99" s="33">
        <f t="shared" si="8"/>
        <v>-0.36099384875165841</v>
      </c>
    </row>
    <row r="100" spans="1:9" ht="14.45" customHeight="1">
      <c r="A100" s="37" t="s">
        <v>1559</v>
      </c>
      <c r="B100" s="25" t="s">
        <v>1433</v>
      </c>
      <c r="C100" s="2" t="s">
        <v>1434</v>
      </c>
      <c r="D100" s="2" t="s">
        <v>303</v>
      </c>
      <c r="E100" s="18" t="s">
        <v>194</v>
      </c>
      <c r="F100" s="23" t="s">
        <v>2078</v>
      </c>
      <c r="G100" s="24">
        <v>6.9000000000000006E-2</v>
      </c>
      <c r="H100" s="56">
        <f t="shared" si="7"/>
        <v>-6112</v>
      </c>
      <c r="I100" s="33">
        <f t="shared" si="8"/>
        <v>-0.23144501666161768</v>
      </c>
    </row>
    <row r="101" spans="1:9" ht="14.45" customHeight="1">
      <c r="A101" s="37" t="s">
        <v>1561</v>
      </c>
      <c r="B101" s="25" t="s">
        <v>1435</v>
      </c>
      <c r="C101" s="2" t="s">
        <v>1436</v>
      </c>
      <c r="D101" s="2" t="s">
        <v>325</v>
      </c>
      <c r="E101" s="18" t="s">
        <v>380</v>
      </c>
      <c r="F101" s="23" t="s">
        <v>2079</v>
      </c>
      <c r="G101" s="24">
        <v>0.11</v>
      </c>
      <c r="H101" s="56">
        <f t="shared" si="7"/>
        <v>-8834</v>
      </c>
      <c r="I101" s="33">
        <f t="shared" si="8"/>
        <v>-0.21181096698395951</v>
      </c>
    </row>
    <row r="102" spans="1:9" ht="14.45" customHeight="1">
      <c r="A102" s="37" t="s">
        <v>1563</v>
      </c>
      <c r="B102" s="25" t="s">
        <v>1437</v>
      </c>
      <c r="C102" s="2" t="s">
        <v>1438</v>
      </c>
      <c r="D102" s="2" t="s">
        <v>376</v>
      </c>
      <c r="E102" s="18" t="s">
        <v>378</v>
      </c>
      <c r="F102" s="23" t="s">
        <v>2080</v>
      </c>
      <c r="G102" s="24">
        <v>0.17899999999999999</v>
      </c>
      <c r="H102" s="56">
        <f t="shared" si="7"/>
        <v>-5445</v>
      </c>
      <c r="I102" s="33">
        <f t="shared" si="8"/>
        <v>-7.9980610761027623E-2</v>
      </c>
    </row>
    <row r="103" spans="1:9" ht="14.45" customHeight="1">
      <c r="A103" s="37" t="s">
        <v>1565</v>
      </c>
      <c r="B103" s="25" t="s">
        <v>1439</v>
      </c>
      <c r="C103" s="2" t="s">
        <v>1440</v>
      </c>
      <c r="D103" s="2" t="s">
        <v>77</v>
      </c>
      <c r="E103" s="18" t="s">
        <v>380</v>
      </c>
      <c r="F103" s="23" t="s">
        <v>2081</v>
      </c>
      <c r="G103" s="24">
        <v>9.5000000000000001E-2</v>
      </c>
      <c r="H103" s="56">
        <f t="shared" si="7"/>
        <v>-5396</v>
      </c>
      <c r="I103" s="33">
        <f t="shared" si="8"/>
        <v>-0.14863785362091286</v>
      </c>
    </row>
    <row r="104" spans="1:9" ht="14.45" customHeight="1">
      <c r="A104" s="37" t="s">
        <v>1567</v>
      </c>
      <c r="B104" s="25" t="s">
        <v>340</v>
      </c>
      <c r="C104" s="2" t="s">
        <v>1441</v>
      </c>
      <c r="D104" s="2" t="s">
        <v>115</v>
      </c>
      <c r="E104" s="18" t="s">
        <v>46</v>
      </c>
      <c r="F104" s="23" t="s">
        <v>2082</v>
      </c>
      <c r="G104" s="24">
        <v>5.2000000000000005E-2</v>
      </c>
      <c r="H104" s="56">
        <f t="shared" si="7"/>
        <v>-6859</v>
      </c>
      <c r="I104" s="33">
        <f t="shared" si="8"/>
        <v>-0.34746707193515702</v>
      </c>
    </row>
    <row r="105" spans="1:9" ht="14.45" customHeight="1">
      <c r="A105" s="37" t="s">
        <v>1569</v>
      </c>
      <c r="B105" s="25" t="s">
        <v>1442</v>
      </c>
      <c r="C105" s="42" t="s">
        <v>1443</v>
      </c>
      <c r="D105" s="42" t="s">
        <v>311</v>
      </c>
      <c r="E105" s="18" t="s">
        <v>46</v>
      </c>
      <c r="F105" s="23" t="s">
        <v>2083</v>
      </c>
      <c r="G105" s="24">
        <v>4.5999999999999999E-2</v>
      </c>
      <c r="H105" s="56">
        <f t="shared" si="7"/>
        <v>-1397</v>
      </c>
      <c r="I105" s="33">
        <f t="shared" si="8"/>
        <v>-8.0435283279594663E-2</v>
      </c>
    </row>
    <row r="106" spans="1:9" ht="14.45" customHeight="1">
      <c r="A106" s="37"/>
      <c r="B106" s="43"/>
      <c r="C106" s="74"/>
      <c r="D106" s="74"/>
      <c r="E106" s="22"/>
      <c r="F106" s="23"/>
      <c r="G106" s="24"/>
      <c r="H106" s="56"/>
      <c r="I106" s="33"/>
    </row>
    <row r="107" spans="1:9" s="93" customFormat="1" ht="15" customHeight="1">
      <c r="A107" s="36" t="s">
        <v>116</v>
      </c>
      <c r="B107" s="72" t="s">
        <v>0</v>
      </c>
      <c r="C107" s="77"/>
      <c r="D107" s="77" t="s">
        <v>0</v>
      </c>
      <c r="E107" s="73" t="s">
        <v>0</v>
      </c>
      <c r="F107" s="26"/>
      <c r="G107" s="27" t="s">
        <v>0</v>
      </c>
      <c r="H107" s="58"/>
      <c r="I107" s="34"/>
    </row>
    <row r="108" spans="1:9" ht="14.45" customHeight="1">
      <c r="A108" s="37" t="s">
        <v>1544</v>
      </c>
      <c r="B108" s="25" t="s">
        <v>1377</v>
      </c>
      <c r="C108" s="1" t="s">
        <v>1378</v>
      </c>
      <c r="D108" s="7">
        <v>1</v>
      </c>
      <c r="E108" s="18" t="s">
        <v>9</v>
      </c>
      <c r="F108" s="23" t="s">
        <v>2054</v>
      </c>
      <c r="G108" s="24">
        <v>1</v>
      </c>
      <c r="H108" s="56">
        <f>B108-F108</f>
        <v>-100994</v>
      </c>
      <c r="I108" s="33">
        <f>(B108-F108)/F108</f>
        <v>-0.26566741724362886</v>
      </c>
    </row>
    <row r="109" spans="1:9" ht="14.45" customHeight="1">
      <c r="A109" s="37" t="s">
        <v>1571</v>
      </c>
      <c r="B109" s="25" t="s">
        <v>1444</v>
      </c>
      <c r="C109" s="2" t="s">
        <v>1445</v>
      </c>
      <c r="D109" s="2" t="s">
        <v>1446</v>
      </c>
      <c r="E109" s="18" t="s">
        <v>380</v>
      </c>
      <c r="F109" s="23" t="s">
        <v>2084</v>
      </c>
      <c r="G109" s="24">
        <v>0.77500000000000002</v>
      </c>
      <c r="H109" s="56">
        <f>B109-F109</f>
        <v>-83179</v>
      </c>
      <c r="I109" s="33">
        <f>(B109-F109)/F109</f>
        <v>-0.28250665688512117</v>
      </c>
    </row>
    <row r="110" spans="1:9" ht="14.45" customHeight="1">
      <c r="A110" s="37" t="s">
        <v>1573</v>
      </c>
      <c r="B110" s="25" t="s">
        <v>1447</v>
      </c>
      <c r="C110" s="2" t="s">
        <v>1448</v>
      </c>
      <c r="D110" s="2" t="s">
        <v>703</v>
      </c>
      <c r="E110" s="18" t="s">
        <v>194</v>
      </c>
      <c r="F110" s="23" t="s">
        <v>2085</v>
      </c>
      <c r="G110" s="24">
        <v>0.13900000000000001</v>
      </c>
      <c r="H110" s="56">
        <f>B110-F110</f>
        <v>-5179</v>
      </c>
      <c r="I110" s="33">
        <f>(B110-F110)/F110</f>
        <v>-9.8036988661101332E-2</v>
      </c>
    </row>
    <row r="111" spans="1:9" ht="14.45" customHeight="1">
      <c r="A111" s="37" t="s">
        <v>1575</v>
      </c>
      <c r="B111" s="25" t="s">
        <v>1449</v>
      </c>
      <c r="C111" s="2" t="s">
        <v>1450</v>
      </c>
      <c r="D111" s="2" t="s">
        <v>215</v>
      </c>
      <c r="E111" s="18" t="s">
        <v>46</v>
      </c>
      <c r="F111" s="23" t="s">
        <v>2086</v>
      </c>
      <c r="G111" s="24">
        <v>8.3000000000000004E-2</v>
      </c>
      <c r="H111" s="56">
        <f>B111-F111</f>
        <v>-11774</v>
      </c>
      <c r="I111" s="33">
        <f>(B111-F111)/F111</f>
        <v>-0.37294900221729488</v>
      </c>
    </row>
    <row r="112" spans="1:9" ht="14.45" customHeight="1">
      <c r="A112" s="106" t="s">
        <v>1577</v>
      </c>
      <c r="B112" s="107" t="s">
        <v>1451</v>
      </c>
      <c r="C112" s="108" t="s">
        <v>1452</v>
      </c>
      <c r="D112" s="108" t="s">
        <v>128</v>
      </c>
      <c r="E112" s="109" t="s">
        <v>13</v>
      </c>
      <c r="F112" s="69" t="s">
        <v>2087</v>
      </c>
      <c r="G112" s="64">
        <v>3.0000000000000001E-3</v>
      </c>
      <c r="H112" s="56">
        <f>B112-F112</f>
        <v>-862</v>
      </c>
      <c r="I112" s="68">
        <f>(B112-F112)/F112</f>
        <v>-0.65154950869236583</v>
      </c>
    </row>
    <row r="113" spans="1:9" ht="14.45" customHeight="1">
      <c r="A113" s="103"/>
      <c r="B113" s="21"/>
      <c r="C113" s="1"/>
      <c r="D113" s="1"/>
      <c r="E113" s="16"/>
      <c r="F113" s="51"/>
      <c r="G113" s="62"/>
      <c r="H113" s="104"/>
      <c r="I113" s="105"/>
    </row>
    <row r="114" spans="1:9" s="93" customFormat="1" ht="15" customHeight="1">
      <c r="A114" s="36" t="s">
        <v>53</v>
      </c>
      <c r="B114" s="40" t="s">
        <v>0</v>
      </c>
      <c r="C114" s="6" t="s">
        <v>0</v>
      </c>
      <c r="D114" s="6" t="s">
        <v>0</v>
      </c>
      <c r="E114" s="17" t="s">
        <v>0</v>
      </c>
      <c r="F114" s="26" t="s">
        <v>0</v>
      </c>
      <c r="G114" s="27" t="s">
        <v>0</v>
      </c>
      <c r="H114" s="58"/>
      <c r="I114" s="34"/>
    </row>
    <row r="115" spans="1:9" ht="14.45" customHeight="1">
      <c r="A115" s="37" t="s">
        <v>2251</v>
      </c>
      <c r="B115" s="25" t="s">
        <v>1404</v>
      </c>
      <c r="C115" s="2" t="s">
        <v>1405</v>
      </c>
      <c r="D115" s="7">
        <v>1</v>
      </c>
      <c r="E115" s="18" t="s">
        <v>9</v>
      </c>
      <c r="F115" s="23" t="s">
        <v>2064</v>
      </c>
      <c r="G115" s="24">
        <v>1</v>
      </c>
      <c r="H115" s="56">
        <f t="shared" ref="H115:H121" si="9">B115-F115</f>
        <v>-99493</v>
      </c>
      <c r="I115" s="33">
        <f t="shared" ref="I115:I121" si="10">(B115-F115)/F115</f>
        <v>-0.26645009935672548</v>
      </c>
    </row>
    <row r="116" spans="1:9" ht="14.45" customHeight="1">
      <c r="A116" s="37" t="s">
        <v>1533</v>
      </c>
      <c r="B116" s="25" t="s">
        <v>1406</v>
      </c>
      <c r="C116" s="2" t="s">
        <v>1407</v>
      </c>
      <c r="D116" s="2" t="s">
        <v>1408</v>
      </c>
      <c r="E116" s="18" t="s">
        <v>378</v>
      </c>
      <c r="F116" s="23" t="s">
        <v>2065</v>
      </c>
      <c r="G116" s="24">
        <v>0.72199999999999998</v>
      </c>
      <c r="H116" s="56">
        <f t="shared" si="9"/>
        <v>-71399</v>
      </c>
      <c r="I116" s="33">
        <f t="shared" si="10"/>
        <v>-0.26490972907591959</v>
      </c>
    </row>
    <row r="117" spans="1:9" ht="14.45" customHeight="1">
      <c r="A117" s="37" t="s">
        <v>1535</v>
      </c>
      <c r="B117" s="25" t="s">
        <v>1409</v>
      </c>
      <c r="C117" s="2" t="s">
        <v>1410</v>
      </c>
      <c r="D117" s="2" t="s">
        <v>1411</v>
      </c>
      <c r="E117" s="18" t="s">
        <v>380</v>
      </c>
      <c r="F117" s="23" t="s">
        <v>2066</v>
      </c>
      <c r="G117" s="24">
        <v>0.13699999999999998</v>
      </c>
      <c r="H117" s="56">
        <f t="shared" si="9"/>
        <v>-20280</v>
      </c>
      <c r="I117" s="33">
        <f t="shared" si="10"/>
        <v>-0.39608601394504012</v>
      </c>
    </row>
    <row r="118" spans="1:9" ht="14.45" customHeight="1">
      <c r="A118" s="38" t="s">
        <v>2120</v>
      </c>
      <c r="B118" s="25" t="s">
        <v>1412</v>
      </c>
      <c r="C118" s="2" t="s">
        <v>1413</v>
      </c>
      <c r="D118" s="2" t="s">
        <v>132</v>
      </c>
      <c r="E118" s="18" t="s">
        <v>46</v>
      </c>
      <c r="F118" s="23" t="s">
        <v>2067</v>
      </c>
      <c r="G118" s="24">
        <v>4.9000000000000002E-2</v>
      </c>
      <c r="H118" s="56">
        <f t="shared" si="9"/>
        <v>-3885</v>
      </c>
      <c r="I118" s="33">
        <f t="shared" si="10"/>
        <v>-0.21045503791982664</v>
      </c>
    </row>
    <row r="119" spans="1:9" ht="14.45" customHeight="1">
      <c r="A119" s="37" t="s">
        <v>1538</v>
      </c>
      <c r="B119" s="25" t="s">
        <v>1414</v>
      </c>
      <c r="C119" s="2" t="s">
        <v>1415</v>
      </c>
      <c r="D119" s="2" t="s">
        <v>89</v>
      </c>
      <c r="E119" s="18" t="s">
        <v>46</v>
      </c>
      <c r="F119" s="23" t="s">
        <v>2068</v>
      </c>
      <c r="G119" s="24">
        <v>3.3000000000000002E-2</v>
      </c>
      <c r="H119" s="56">
        <f t="shared" si="9"/>
        <v>-3200</v>
      </c>
      <c r="I119" s="33">
        <f t="shared" si="10"/>
        <v>-0.25821027999677237</v>
      </c>
    </row>
    <row r="120" spans="1:9" ht="14.45" customHeight="1">
      <c r="A120" s="37" t="s">
        <v>2119</v>
      </c>
      <c r="B120" s="25" t="s">
        <v>1416</v>
      </c>
      <c r="C120" s="2" t="s">
        <v>1417</v>
      </c>
      <c r="D120" s="2" t="s">
        <v>620</v>
      </c>
      <c r="E120" s="18" t="s">
        <v>52</v>
      </c>
      <c r="F120" s="23" t="s">
        <v>2069</v>
      </c>
      <c r="G120" s="24">
        <v>2.1000000000000001E-2</v>
      </c>
      <c r="H120" s="56">
        <f t="shared" si="9"/>
        <v>-665</v>
      </c>
      <c r="I120" s="33">
        <f t="shared" si="10"/>
        <v>-8.4134615384615391E-2</v>
      </c>
    </row>
    <row r="121" spans="1:9" ht="14.45" customHeight="1">
      <c r="A121" s="37" t="s">
        <v>1541</v>
      </c>
      <c r="B121" s="25" t="s">
        <v>1418</v>
      </c>
      <c r="C121" s="2" t="s">
        <v>1419</v>
      </c>
      <c r="D121" s="2" t="s">
        <v>64</v>
      </c>
      <c r="E121" s="18" t="s">
        <v>46</v>
      </c>
      <c r="F121" s="23" t="s">
        <v>2070</v>
      </c>
      <c r="G121" s="24">
        <v>3.7000000000000005E-2</v>
      </c>
      <c r="H121" s="56">
        <f t="shared" si="9"/>
        <v>-64</v>
      </c>
      <c r="I121" s="33">
        <f t="shared" si="10"/>
        <v>-4.597040655078293E-3</v>
      </c>
    </row>
    <row r="122" spans="1:9" ht="3.75" customHeight="1">
      <c r="A122" s="37"/>
      <c r="B122" s="25"/>
      <c r="C122" s="2"/>
      <c r="D122" s="2"/>
      <c r="E122" s="18"/>
      <c r="F122" s="23"/>
      <c r="G122" s="24"/>
      <c r="H122" s="56"/>
      <c r="I122" s="33"/>
    </row>
    <row r="123" spans="1:9" ht="14.45" customHeight="1" thickBot="1">
      <c r="A123" s="39" t="s">
        <v>2305</v>
      </c>
      <c r="B123" s="31" t="s">
        <v>1420</v>
      </c>
      <c r="C123" s="19" t="s">
        <v>46</v>
      </c>
      <c r="D123" s="19" t="s">
        <v>9</v>
      </c>
      <c r="E123" s="20" t="s">
        <v>9</v>
      </c>
      <c r="F123" s="110" t="s">
        <v>2071</v>
      </c>
      <c r="G123" s="32" t="s">
        <v>9</v>
      </c>
      <c r="H123" s="117">
        <f>B123-F123</f>
        <v>-0.80000000000000071</v>
      </c>
      <c r="I123" s="35">
        <f>(B123-F123)/F123</f>
        <v>-2.8776978417266213E-2</v>
      </c>
    </row>
    <row r="124" spans="1:9" ht="15" customHeight="1">
      <c r="A124" s="5" t="s">
        <v>0</v>
      </c>
      <c r="B124" s="4"/>
      <c r="C124" s="10"/>
      <c r="D124" s="10"/>
      <c r="E124" s="10"/>
      <c r="F124" s="4"/>
      <c r="G124" s="4"/>
    </row>
    <row r="125" spans="1:9" ht="15" customHeight="1">
      <c r="A125" s="4" t="s">
        <v>2143</v>
      </c>
      <c r="B125" s="4"/>
      <c r="C125" s="10"/>
      <c r="D125" s="10"/>
      <c r="E125" s="10"/>
      <c r="F125" s="4"/>
      <c r="G125" s="4"/>
    </row>
    <row r="126" spans="1:9" ht="15" customHeight="1">
      <c r="A126" s="5" t="s">
        <v>2320</v>
      </c>
      <c r="B126" s="4"/>
      <c r="C126" s="10"/>
      <c r="D126" s="10"/>
      <c r="E126" s="10"/>
      <c r="F126" s="4"/>
      <c r="G126" s="4"/>
    </row>
    <row r="127" spans="1:9" ht="15" customHeight="1">
      <c r="A127" s="11" t="s">
        <v>2321</v>
      </c>
      <c r="B127" s="4"/>
      <c r="C127" s="10"/>
      <c r="D127" s="10"/>
      <c r="E127" s="10"/>
      <c r="F127" s="4"/>
      <c r="G127" s="4"/>
    </row>
    <row r="128" spans="1:9" ht="15" customHeight="1">
      <c r="A128" s="11"/>
      <c r="B128" s="4"/>
      <c r="C128" s="10"/>
      <c r="D128" s="10"/>
      <c r="E128" s="10"/>
      <c r="F128" s="4"/>
      <c r="G128" s="4"/>
    </row>
    <row r="129" spans="1:7" ht="15" customHeight="1">
      <c r="A129" s="93" t="s">
        <v>2164</v>
      </c>
      <c r="B129" s="4"/>
      <c r="C129" s="10"/>
      <c r="D129" s="10"/>
      <c r="E129" s="10"/>
      <c r="F129" s="4"/>
      <c r="G129" s="4"/>
    </row>
    <row r="130" spans="1:7" ht="15" customHeight="1">
      <c r="A130" s="95" t="s">
        <v>2167</v>
      </c>
      <c r="B130" s="96"/>
      <c r="C130" s="96"/>
      <c r="D130" s="10"/>
      <c r="E130" s="10"/>
      <c r="F130" s="4"/>
      <c r="G130" s="4"/>
    </row>
    <row r="131" spans="1:7" ht="15" customHeight="1">
      <c r="A131" s="95" t="s">
        <v>2165</v>
      </c>
      <c r="B131" s="4"/>
      <c r="C131" s="10"/>
      <c r="D131" s="10"/>
      <c r="E131" s="10"/>
    </row>
    <row r="132" spans="1:7" ht="15" customHeight="1">
      <c r="A132" s="95" t="s">
        <v>2166</v>
      </c>
      <c r="B132" s="4"/>
      <c r="C132" s="10"/>
      <c r="D132" s="10"/>
      <c r="E132" s="10"/>
    </row>
    <row r="133" spans="1:7" ht="15" customHeight="1"/>
    <row r="134" spans="1:7" ht="15" customHeight="1">
      <c r="A134" s="97" t="s">
        <v>2157</v>
      </c>
    </row>
    <row r="135" spans="1:7" ht="15" customHeight="1">
      <c r="A135" s="98" t="s">
        <v>2158</v>
      </c>
    </row>
    <row r="136" spans="1:7" ht="15" customHeight="1">
      <c r="A136" s="98" t="s">
        <v>2159</v>
      </c>
    </row>
    <row r="137" spans="1:7" ht="15" customHeight="1">
      <c r="A137" s="98" t="s">
        <v>2160</v>
      </c>
    </row>
    <row r="138" spans="1:7" ht="15" customHeight="1">
      <c r="A138" s="98" t="s">
        <v>2161</v>
      </c>
    </row>
    <row r="139" spans="1:7" ht="15" customHeight="1">
      <c r="A139" s="98" t="s">
        <v>2162</v>
      </c>
    </row>
    <row r="140" spans="1:7" ht="15" customHeight="1">
      <c r="A140" s="98" t="s">
        <v>2163</v>
      </c>
    </row>
    <row r="141" spans="1:7" ht="15" customHeight="1">
      <c r="A141" s="99"/>
    </row>
    <row r="142" spans="1:7" ht="15" customHeight="1"/>
    <row r="143" spans="1:7" ht="15" customHeight="1"/>
    <row r="144" spans="1:7"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1" ht="15" customHeight="1"/>
    <row r="232" ht="15" customHeight="1"/>
    <row r="233" ht="15" customHeight="1"/>
    <row r="234" ht="15" customHeight="1"/>
    <row r="238" ht="15" customHeight="1"/>
    <row r="239" ht="15" customHeight="1"/>
    <row r="240"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1" ht="15" customHeight="1"/>
    <row r="362" ht="15" customHeight="1"/>
    <row r="363" ht="15" customHeight="1"/>
    <row r="364" ht="15" customHeight="1"/>
    <row r="368" ht="15" customHeight="1"/>
    <row r="369" ht="15" customHeight="1"/>
    <row r="370"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1" ht="15" customHeight="1"/>
    <row r="492" ht="15" customHeight="1"/>
    <row r="493" ht="15" customHeight="1"/>
    <row r="494" ht="15" customHeight="1"/>
    <row r="498" ht="15" customHeight="1"/>
    <row r="499" ht="15" customHeight="1"/>
    <row r="500"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1" ht="15" customHeight="1"/>
    <row r="622" ht="15" customHeight="1"/>
    <row r="623" ht="15" customHeight="1"/>
    <row r="624" ht="15" customHeight="1"/>
    <row r="628" ht="15" customHeight="1"/>
    <row r="629" ht="15" customHeight="1"/>
    <row r="630"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1" ht="15" customHeight="1"/>
    <row r="752" ht="15" customHeight="1"/>
    <row r="753" ht="15" customHeight="1"/>
    <row r="754" ht="15" customHeight="1"/>
    <row r="757" ht="15" customHeight="1"/>
    <row r="758" ht="15" customHeight="1"/>
    <row r="759"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80" ht="15" customHeight="1"/>
    <row r="881" ht="15" customHeight="1"/>
    <row r="882" ht="15" customHeight="1"/>
    <row r="883" ht="15" customHeight="1"/>
    <row r="886" ht="15" customHeight="1"/>
    <row r="887" ht="15" customHeight="1"/>
    <row r="888"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9" ht="15" customHeight="1"/>
    <row r="1010" ht="15" customHeight="1"/>
    <row r="1011" ht="15" customHeight="1"/>
    <row r="1012" ht="15" customHeight="1"/>
  </sheetData>
  <mergeCells count="5">
    <mergeCell ref="F4:G4"/>
    <mergeCell ref="H4:I4"/>
    <mergeCell ref="A4:A5"/>
    <mergeCell ref="F31:I31"/>
    <mergeCell ref="B4:E4"/>
  </mergeCells>
  <pageMargins left="0.25" right="0.2" top="0.25" bottom="0.2" header="0.05" footer="0.05"/>
  <pageSetup scale="79" fitToHeight="60" orientation="landscape" r:id="rId1"/>
  <rowBreaks count="3" manualBreakCount="3">
    <brk id="51" max="16383" man="1"/>
    <brk id="89" max="16383" man="1"/>
    <brk id="1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141"/>
  <sheetViews>
    <sheetView zoomScaleNormal="100" workbookViewId="0">
      <pane xSplit="1" ySplit="5" topLeftCell="B6" activePane="bottomRight" state="frozen"/>
      <selection activeCell="B4" sqref="B4:I5"/>
      <selection pane="topRight" activeCell="B4" sqref="B4:I5"/>
      <selection pane="bottomLeft" activeCell="B4" sqref="B4:I5"/>
      <selection pane="bottomRight" activeCell="A4" sqref="A4:A5"/>
    </sheetView>
  </sheetViews>
  <sheetFormatPr defaultRowHeight="12.75"/>
  <cols>
    <col min="1" max="1" width="58.7109375" style="49" customWidth="1"/>
    <col min="2" max="8" width="13.85546875" style="49" customWidth="1"/>
    <col min="9" max="9" width="13.85546875" style="94" customWidth="1"/>
    <col min="10" max="10" width="14.28515625" style="49" customWidth="1"/>
    <col min="11" max="16384" width="9.140625" style="49"/>
  </cols>
  <sheetData>
    <row r="1" spans="1:9">
      <c r="A1" s="93" t="s">
        <v>2140</v>
      </c>
    </row>
    <row r="2" spans="1:9" s="93" customFormat="1">
      <c r="A2" s="101" t="s">
        <v>2258</v>
      </c>
      <c r="B2" s="101"/>
      <c r="C2" s="101"/>
      <c r="D2" s="101"/>
      <c r="I2" s="102"/>
    </row>
    <row r="3" spans="1:9" ht="13.5" thickBot="1">
      <c r="B3" s="4"/>
      <c r="D3" s="4"/>
      <c r="E3" s="4"/>
      <c r="F3" s="4"/>
      <c r="G3" s="4"/>
      <c r="H3" s="4"/>
    </row>
    <row r="4" spans="1:9" ht="27" customHeight="1">
      <c r="A4" s="126" t="s">
        <v>1</v>
      </c>
      <c r="B4" s="132" t="s">
        <v>2142</v>
      </c>
      <c r="C4" s="133"/>
      <c r="D4" s="133"/>
      <c r="E4" s="134"/>
      <c r="F4" s="124" t="s">
        <v>2141</v>
      </c>
      <c r="G4" s="125"/>
      <c r="H4" s="124" t="s">
        <v>2117</v>
      </c>
      <c r="I4" s="125"/>
    </row>
    <row r="5" spans="1:9" ht="39" thickBot="1">
      <c r="A5" s="127"/>
      <c r="B5" s="120" t="s">
        <v>2</v>
      </c>
      <c r="C5" s="121" t="s">
        <v>3</v>
      </c>
      <c r="D5" s="121" t="s">
        <v>4</v>
      </c>
      <c r="E5" s="122" t="s">
        <v>5</v>
      </c>
      <c r="F5" s="120" t="s">
        <v>2</v>
      </c>
      <c r="G5" s="122" t="s">
        <v>4</v>
      </c>
      <c r="H5" s="123" t="s">
        <v>2116</v>
      </c>
      <c r="I5" s="122" t="s">
        <v>4</v>
      </c>
    </row>
    <row r="6" spans="1:9" s="93" customFormat="1" ht="27" customHeight="1">
      <c r="A6" s="36" t="s">
        <v>2322</v>
      </c>
      <c r="B6" s="40" t="s">
        <v>0</v>
      </c>
      <c r="C6" s="6" t="s">
        <v>0</v>
      </c>
      <c r="D6" s="6" t="s">
        <v>0</v>
      </c>
      <c r="E6" s="17" t="s">
        <v>0</v>
      </c>
      <c r="F6" s="26" t="s">
        <v>0</v>
      </c>
      <c r="G6" s="27" t="s">
        <v>0</v>
      </c>
      <c r="H6" s="58"/>
      <c r="I6" s="34"/>
    </row>
    <row r="7" spans="1:9" ht="14.45" customHeight="1">
      <c r="A7" s="37" t="s">
        <v>2254</v>
      </c>
      <c r="B7" s="25" t="s">
        <v>129</v>
      </c>
      <c r="C7" s="2" t="s">
        <v>130</v>
      </c>
      <c r="D7" s="7">
        <v>1</v>
      </c>
      <c r="E7" s="18" t="s">
        <v>9</v>
      </c>
      <c r="F7" s="23" t="s">
        <v>1579</v>
      </c>
      <c r="G7" s="24">
        <v>1</v>
      </c>
      <c r="H7" s="56">
        <f t="shared" ref="H7:H19" si="0">B7-F7</f>
        <v>880832</v>
      </c>
      <c r="I7" s="33">
        <f t="shared" ref="I7:I19" si="1">(B7-F7)/F7</f>
        <v>7.6514113074855672E-2</v>
      </c>
    </row>
    <row r="8" spans="1:9" ht="14.45" customHeight="1">
      <c r="A8" s="37" t="s">
        <v>1580</v>
      </c>
      <c r="B8" s="28">
        <v>658672</v>
      </c>
      <c r="C8" s="9" t="s">
        <v>131</v>
      </c>
      <c r="D8" s="2" t="s">
        <v>132</v>
      </c>
      <c r="E8" s="18" t="s">
        <v>13</v>
      </c>
      <c r="F8" s="28">
        <v>967089</v>
      </c>
      <c r="G8" s="24">
        <v>8.4000000000000005E-2</v>
      </c>
      <c r="H8" s="56">
        <f t="shared" si="0"/>
        <v>-308417</v>
      </c>
      <c r="I8" s="33">
        <f t="shared" si="1"/>
        <v>-0.31891273709038154</v>
      </c>
    </row>
    <row r="9" spans="1:9" ht="14.45" customHeight="1">
      <c r="A9" s="37" t="s">
        <v>1581</v>
      </c>
      <c r="B9" s="28">
        <v>631056</v>
      </c>
      <c r="C9" s="9" t="s">
        <v>133</v>
      </c>
      <c r="D9" s="2" t="s">
        <v>64</v>
      </c>
      <c r="E9" s="18" t="s">
        <v>13</v>
      </c>
      <c r="F9" s="28">
        <v>648780</v>
      </c>
      <c r="G9" s="24">
        <v>5.5999999999999994E-2</v>
      </c>
      <c r="H9" s="56">
        <f t="shared" si="0"/>
        <v>-17724</v>
      </c>
      <c r="I9" s="33">
        <f t="shared" si="1"/>
        <v>-2.7318967908998428E-2</v>
      </c>
    </row>
    <row r="10" spans="1:9" ht="14.45" customHeight="1">
      <c r="A10" s="37" t="s">
        <v>1582</v>
      </c>
      <c r="B10" s="28">
        <v>1173282</v>
      </c>
      <c r="C10" s="9" t="s">
        <v>134</v>
      </c>
      <c r="D10" s="2" t="s">
        <v>135</v>
      </c>
      <c r="E10" s="18" t="s">
        <v>13</v>
      </c>
      <c r="F10" s="28">
        <v>1318246</v>
      </c>
      <c r="G10" s="24">
        <v>0.115</v>
      </c>
      <c r="H10" s="56">
        <f t="shared" si="0"/>
        <v>-144964</v>
      </c>
      <c r="I10" s="33">
        <f t="shared" si="1"/>
        <v>-0.10996733538353236</v>
      </c>
    </row>
    <row r="11" spans="1:9" ht="14.45" customHeight="1">
      <c r="A11" s="37" t="s">
        <v>1583</v>
      </c>
      <c r="B11" s="28">
        <v>1133156</v>
      </c>
      <c r="C11" s="9" t="s">
        <v>136</v>
      </c>
      <c r="D11" s="2" t="s">
        <v>137</v>
      </c>
      <c r="E11" s="18" t="s">
        <v>13</v>
      </c>
      <c r="F11" s="28">
        <v>1315085</v>
      </c>
      <c r="G11" s="24">
        <v>0.114</v>
      </c>
      <c r="H11" s="56">
        <f t="shared" si="0"/>
        <v>-181929</v>
      </c>
      <c r="I11" s="33">
        <f t="shared" si="1"/>
        <v>-0.1383401072934449</v>
      </c>
    </row>
    <row r="12" spans="1:9" ht="14.45" customHeight="1">
      <c r="A12" s="37" t="s">
        <v>1584</v>
      </c>
      <c r="B12" s="28">
        <v>1568638</v>
      </c>
      <c r="C12" s="9" t="s">
        <v>138</v>
      </c>
      <c r="D12" s="2" t="s">
        <v>139</v>
      </c>
      <c r="E12" s="18" t="s">
        <v>13</v>
      </c>
      <c r="F12" s="28">
        <v>1745961</v>
      </c>
      <c r="G12" s="24">
        <v>0.152</v>
      </c>
      <c r="H12" s="56">
        <f t="shared" si="0"/>
        <v>-177323</v>
      </c>
      <c r="I12" s="33">
        <f t="shared" si="1"/>
        <v>-0.10156183328264491</v>
      </c>
    </row>
    <row r="13" spans="1:9" ht="14.45" customHeight="1">
      <c r="A13" s="37" t="s">
        <v>1585</v>
      </c>
      <c r="B13" s="28">
        <v>2183946</v>
      </c>
      <c r="C13" s="9" t="s">
        <v>140</v>
      </c>
      <c r="D13" s="2" t="s">
        <v>141</v>
      </c>
      <c r="E13" s="18" t="s">
        <v>13</v>
      </c>
      <c r="F13" s="28">
        <v>2202873</v>
      </c>
      <c r="G13" s="24">
        <v>0.191</v>
      </c>
      <c r="H13" s="56">
        <f t="shared" si="0"/>
        <v>-18927</v>
      </c>
      <c r="I13" s="33">
        <f t="shared" si="1"/>
        <v>-8.5919614975534225E-3</v>
      </c>
    </row>
    <row r="14" spans="1:9" ht="14.45" customHeight="1">
      <c r="A14" s="37" t="s">
        <v>1586</v>
      </c>
      <c r="B14" s="28">
        <v>1586032</v>
      </c>
      <c r="C14" s="9" t="s">
        <v>142</v>
      </c>
      <c r="D14" s="2" t="s">
        <v>143</v>
      </c>
      <c r="E14" s="18" t="s">
        <v>13</v>
      </c>
      <c r="F14" s="28">
        <v>1326569</v>
      </c>
      <c r="G14" s="24">
        <v>0.115</v>
      </c>
      <c r="H14" s="56">
        <f t="shared" si="0"/>
        <v>259463</v>
      </c>
      <c r="I14" s="33">
        <f t="shared" si="1"/>
        <v>0.19558952455545095</v>
      </c>
    </row>
    <row r="15" spans="1:9" ht="14.45" customHeight="1">
      <c r="A15" s="37" t="s">
        <v>1587</v>
      </c>
      <c r="B15" s="28">
        <v>1861933</v>
      </c>
      <c r="C15" s="9" t="s">
        <v>144</v>
      </c>
      <c r="D15" s="2" t="s">
        <v>145</v>
      </c>
      <c r="E15" s="18" t="s">
        <v>13</v>
      </c>
      <c r="F15" s="28">
        <v>1192618</v>
      </c>
      <c r="G15" s="24">
        <v>0.10400000000000001</v>
      </c>
      <c r="H15" s="56">
        <f t="shared" si="0"/>
        <v>669315</v>
      </c>
      <c r="I15" s="33">
        <f t="shared" si="1"/>
        <v>0.5612149070364526</v>
      </c>
    </row>
    <row r="16" spans="1:9" ht="14.45" customHeight="1">
      <c r="A16" s="37" t="s">
        <v>1588</v>
      </c>
      <c r="B16" s="28">
        <v>790965</v>
      </c>
      <c r="C16" s="9" t="s">
        <v>146</v>
      </c>
      <c r="D16" s="2" t="s">
        <v>147</v>
      </c>
      <c r="E16" s="18" t="s">
        <v>13</v>
      </c>
      <c r="F16" s="28">
        <v>385248</v>
      </c>
      <c r="G16" s="24">
        <v>3.3000000000000002E-2</v>
      </c>
      <c r="H16" s="56">
        <f t="shared" si="0"/>
        <v>405717</v>
      </c>
      <c r="I16" s="33">
        <f t="shared" si="1"/>
        <v>1.0531320084724645</v>
      </c>
    </row>
    <row r="17" spans="1:9" ht="14.45" customHeight="1">
      <c r="A17" s="37" t="s">
        <v>1589</v>
      </c>
      <c r="B17" s="28">
        <v>805172</v>
      </c>
      <c r="C17" s="9" t="s">
        <v>148</v>
      </c>
      <c r="D17" s="2" t="s">
        <v>149</v>
      </c>
      <c r="E17" s="18" t="s">
        <v>13</v>
      </c>
      <c r="F17" s="28">
        <v>409551</v>
      </c>
      <c r="G17" s="24">
        <v>3.6000000000000004E-2</v>
      </c>
      <c r="H17" s="56">
        <f t="shared" si="0"/>
        <v>395621</v>
      </c>
      <c r="I17" s="33">
        <f t="shared" si="1"/>
        <v>0.96598714201650104</v>
      </c>
    </row>
    <row r="18" spans="1:9" ht="14.45" customHeight="1">
      <c r="A18" s="37" t="s">
        <v>1590</v>
      </c>
      <c r="B18" s="53">
        <v>60883</v>
      </c>
      <c r="C18" s="3" t="s">
        <v>2122</v>
      </c>
      <c r="D18" s="2" t="s">
        <v>9</v>
      </c>
      <c r="E18" s="18" t="s">
        <v>9</v>
      </c>
      <c r="F18" s="60">
        <v>47493</v>
      </c>
      <c r="G18" s="24" t="s">
        <v>9</v>
      </c>
      <c r="H18" s="52">
        <f t="shared" si="0"/>
        <v>13390</v>
      </c>
      <c r="I18" s="33">
        <f t="shared" si="1"/>
        <v>0.28193628534731435</v>
      </c>
    </row>
    <row r="19" spans="1:9" ht="14.45" customHeight="1">
      <c r="A19" s="37" t="s">
        <v>2124</v>
      </c>
      <c r="B19" s="53">
        <v>83483</v>
      </c>
      <c r="C19" s="3" t="s">
        <v>2123</v>
      </c>
      <c r="D19" s="2" t="s">
        <v>9</v>
      </c>
      <c r="E19" s="18" t="s">
        <v>9</v>
      </c>
      <c r="F19" s="60">
        <v>65628</v>
      </c>
      <c r="G19" s="24" t="s">
        <v>9</v>
      </c>
      <c r="H19" s="52">
        <f t="shared" si="0"/>
        <v>17855</v>
      </c>
      <c r="I19" s="33">
        <f t="shared" si="1"/>
        <v>0.27206375327604071</v>
      </c>
    </row>
    <row r="20" spans="1:9" ht="3.75" customHeight="1">
      <c r="A20" s="37"/>
      <c r="B20" s="43"/>
      <c r="C20" s="44"/>
      <c r="D20" s="44"/>
      <c r="E20" s="22"/>
      <c r="F20" s="45"/>
      <c r="G20" s="33"/>
      <c r="H20" s="57"/>
      <c r="I20" s="33"/>
    </row>
    <row r="21" spans="1:9" ht="14.45" customHeight="1">
      <c r="A21" s="37" t="s">
        <v>1591</v>
      </c>
      <c r="B21" s="25" t="s">
        <v>150</v>
      </c>
      <c r="C21" s="2" t="s">
        <v>151</v>
      </c>
      <c r="D21" s="2" t="s">
        <v>152</v>
      </c>
      <c r="E21" s="18" t="s">
        <v>13</v>
      </c>
      <c r="F21" s="23" t="s">
        <v>1592</v>
      </c>
      <c r="G21" s="24">
        <v>0.82499999999999996</v>
      </c>
      <c r="H21" s="56">
        <f t="shared" ref="H21:H30" si="2">B21-F21</f>
        <v>669248</v>
      </c>
      <c r="I21" s="33">
        <f t="shared" ref="I21:I29" si="3">(B21-F21)/F21</f>
        <v>7.0426578507164647E-2</v>
      </c>
    </row>
    <row r="22" spans="1:9" ht="14.45" customHeight="1">
      <c r="A22" s="37" t="s">
        <v>1593</v>
      </c>
      <c r="B22" s="53">
        <v>83444</v>
      </c>
      <c r="C22" s="2" t="s">
        <v>2306</v>
      </c>
      <c r="D22" s="2" t="s">
        <v>9</v>
      </c>
      <c r="E22" s="18" t="s">
        <v>9</v>
      </c>
      <c r="F22" s="60">
        <v>64725</v>
      </c>
      <c r="G22" s="24" t="s">
        <v>9</v>
      </c>
      <c r="H22" s="52">
        <f t="shared" si="2"/>
        <v>18719</v>
      </c>
      <c r="I22" s="33">
        <f t="shared" si="3"/>
        <v>0.28920818848976437</v>
      </c>
    </row>
    <row r="23" spans="1:9" ht="14.45" customHeight="1">
      <c r="A23" s="37" t="s">
        <v>1594</v>
      </c>
      <c r="B23" s="25" t="s">
        <v>153</v>
      </c>
      <c r="C23" s="2" t="s">
        <v>154</v>
      </c>
      <c r="D23" s="2" t="s">
        <v>155</v>
      </c>
      <c r="E23" s="18" t="s">
        <v>13</v>
      </c>
      <c r="F23" s="30">
        <v>2565234</v>
      </c>
      <c r="G23" s="24">
        <v>0.223</v>
      </c>
      <c r="H23" s="56">
        <f t="shared" si="2"/>
        <v>411395</v>
      </c>
      <c r="I23" s="33">
        <f t="shared" si="3"/>
        <v>0.16037328368484122</v>
      </c>
    </row>
    <row r="24" spans="1:9" ht="14.45" customHeight="1">
      <c r="A24" s="37" t="s">
        <v>1595</v>
      </c>
      <c r="B24" s="53">
        <v>15212</v>
      </c>
      <c r="C24" s="2" t="s">
        <v>2128</v>
      </c>
      <c r="D24" s="2" t="s">
        <v>9</v>
      </c>
      <c r="E24" s="18" t="s">
        <v>9</v>
      </c>
      <c r="F24" s="60">
        <v>11331</v>
      </c>
      <c r="G24" s="24" t="s">
        <v>9</v>
      </c>
      <c r="H24" s="52">
        <f t="shared" si="2"/>
        <v>3881</v>
      </c>
      <c r="I24" s="33">
        <f t="shared" si="3"/>
        <v>0.34251169358397315</v>
      </c>
    </row>
    <row r="25" spans="1:9" ht="14.45" customHeight="1">
      <c r="A25" s="37" t="s">
        <v>1600</v>
      </c>
      <c r="B25" s="25" t="s">
        <v>156</v>
      </c>
      <c r="C25" s="2" t="s">
        <v>157</v>
      </c>
      <c r="D25" s="2" t="s">
        <v>158</v>
      </c>
      <c r="E25" s="18" t="s">
        <v>13</v>
      </c>
      <c r="F25" s="30">
        <v>1774452</v>
      </c>
      <c r="G25" s="24">
        <v>0.154</v>
      </c>
      <c r="H25" s="56">
        <f t="shared" si="2"/>
        <v>118102</v>
      </c>
      <c r="I25" s="33">
        <f t="shared" si="3"/>
        <v>6.6556886295036435E-2</v>
      </c>
    </row>
    <row r="26" spans="1:9" ht="14.45" customHeight="1">
      <c r="A26" s="37" t="s">
        <v>1601</v>
      </c>
      <c r="B26" s="53">
        <v>24894</v>
      </c>
      <c r="C26" s="2" t="s">
        <v>2127</v>
      </c>
      <c r="D26" s="2" t="s">
        <v>9</v>
      </c>
      <c r="E26" s="18" t="s">
        <v>9</v>
      </c>
      <c r="F26" s="60">
        <v>18826</v>
      </c>
      <c r="G26" s="24" t="s">
        <v>9</v>
      </c>
      <c r="H26" s="52">
        <f t="shared" si="2"/>
        <v>6068</v>
      </c>
      <c r="I26" s="33">
        <f t="shared" si="3"/>
        <v>0.32232019547434398</v>
      </c>
    </row>
    <row r="27" spans="1:9" ht="14.45" customHeight="1">
      <c r="A27" s="37" t="s">
        <v>1596</v>
      </c>
      <c r="B27" s="25" t="s">
        <v>160</v>
      </c>
      <c r="C27" s="2" t="s">
        <v>161</v>
      </c>
      <c r="D27" s="2" t="s">
        <v>73</v>
      </c>
      <c r="E27" s="18" t="s">
        <v>13</v>
      </c>
      <c r="F27" s="30">
        <v>607106</v>
      </c>
      <c r="G27" s="24">
        <v>5.2999999999999999E-2</v>
      </c>
      <c r="H27" s="56">
        <f t="shared" si="2"/>
        <v>9410</v>
      </c>
      <c r="I27" s="33">
        <f t="shared" si="3"/>
        <v>1.5499764456289346E-2</v>
      </c>
    </row>
    <row r="28" spans="1:9" ht="14.45" customHeight="1">
      <c r="A28" s="37" t="s">
        <v>1597</v>
      </c>
      <c r="B28" s="53">
        <v>9235</v>
      </c>
      <c r="C28" s="2" t="s">
        <v>2126</v>
      </c>
      <c r="D28" s="2" t="s">
        <v>9</v>
      </c>
      <c r="E28" s="18" t="s">
        <v>9</v>
      </c>
      <c r="F28" s="60">
        <v>6990</v>
      </c>
      <c r="G28" s="24" t="s">
        <v>9</v>
      </c>
      <c r="H28" s="52">
        <f t="shared" si="2"/>
        <v>2245</v>
      </c>
      <c r="I28" s="33">
        <f t="shared" si="3"/>
        <v>0.32117310443490699</v>
      </c>
    </row>
    <row r="29" spans="1:9" ht="14.45" customHeight="1">
      <c r="A29" s="37" t="s">
        <v>1598</v>
      </c>
      <c r="B29" s="30">
        <v>421623</v>
      </c>
      <c r="C29" s="2" t="s">
        <v>162</v>
      </c>
      <c r="D29" s="2" t="s">
        <v>89</v>
      </c>
      <c r="E29" s="18" t="s">
        <v>13</v>
      </c>
      <c r="F29" s="30">
        <v>563409</v>
      </c>
      <c r="G29" s="24">
        <v>4.9000000000000002E-2</v>
      </c>
      <c r="H29" s="56">
        <f t="shared" si="2"/>
        <v>-141786</v>
      </c>
      <c r="I29" s="33">
        <f t="shared" si="3"/>
        <v>-0.25165732176802286</v>
      </c>
    </row>
    <row r="30" spans="1:9" ht="14.45" customHeight="1">
      <c r="A30" s="37" t="s">
        <v>1599</v>
      </c>
      <c r="B30" s="53">
        <v>5556</v>
      </c>
      <c r="C30" s="2" t="s">
        <v>2125</v>
      </c>
      <c r="D30" s="2" t="s">
        <v>9</v>
      </c>
      <c r="E30" s="18" t="s">
        <v>9</v>
      </c>
      <c r="F30" s="63">
        <v>4819</v>
      </c>
      <c r="G30" s="64" t="s">
        <v>9</v>
      </c>
      <c r="H30" s="52">
        <f t="shared" si="2"/>
        <v>737</v>
      </c>
      <c r="I30" s="33">
        <f>(B30-F30)/F30</f>
        <v>0.15293629383689561</v>
      </c>
    </row>
    <row r="31" spans="1:9" ht="14.45" customHeight="1">
      <c r="A31" s="37" t="s">
        <v>2129</v>
      </c>
      <c r="B31" s="30">
        <v>673449</v>
      </c>
      <c r="C31" s="2" t="s">
        <v>163</v>
      </c>
      <c r="D31" s="2" t="s">
        <v>164</v>
      </c>
      <c r="E31" s="18" t="s">
        <v>13</v>
      </c>
      <c r="F31" s="128" t="s">
        <v>2252</v>
      </c>
      <c r="G31" s="129"/>
      <c r="H31" s="130"/>
      <c r="I31" s="131"/>
    </row>
    <row r="32" spans="1:9" ht="3.75" customHeight="1">
      <c r="A32" s="37"/>
      <c r="B32" s="43"/>
      <c r="C32" s="44"/>
      <c r="D32" s="44"/>
      <c r="E32" s="22"/>
      <c r="F32" s="67"/>
      <c r="G32" s="68"/>
      <c r="H32" s="46"/>
      <c r="I32" s="33"/>
    </row>
    <row r="33" spans="1:9" ht="14.45" customHeight="1">
      <c r="A33" s="37" t="s">
        <v>2255</v>
      </c>
      <c r="B33" s="30">
        <v>8495322</v>
      </c>
      <c r="C33" s="2" t="s">
        <v>165</v>
      </c>
      <c r="D33" s="7">
        <v>1</v>
      </c>
      <c r="E33" s="18" t="s">
        <v>9</v>
      </c>
      <c r="F33" s="66">
        <v>7985489</v>
      </c>
      <c r="G33" s="62">
        <v>1</v>
      </c>
      <c r="H33" s="56">
        <f t="shared" ref="H33:H45" si="4">B33-F33</f>
        <v>509833</v>
      </c>
      <c r="I33" s="33">
        <f t="shared" ref="I33:I45" si="5">(B33-F33)/F33</f>
        <v>6.3844931725533655E-2</v>
      </c>
    </row>
    <row r="34" spans="1:9" ht="14.45" customHeight="1">
      <c r="A34" s="37" t="s">
        <v>1580</v>
      </c>
      <c r="B34" s="30">
        <v>329646</v>
      </c>
      <c r="C34" s="2" t="s">
        <v>166</v>
      </c>
      <c r="D34" s="2" t="s">
        <v>167</v>
      </c>
      <c r="E34" s="18" t="s">
        <v>13</v>
      </c>
      <c r="F34" s="30">
        <v>457118</v>
      </c>
      <c r="G34" s="24">
        <v>5.7000000000000002E-2</v>
      </c>
      <c r="H34" s="56">
        <f t="shared" si="4"/>
        <v>-127472</v>
      </c>
      <c r="I34" s="33">
        <f t="shared" si="5"/>
        <v>-0.27886016302136429</v>
      </c>
    </row>
    <row r="35" spans="1:9" ht="14.45" customHeight="1">
      <c r="A35" s="37" t="s">
        <v>1581</v>
      </c>
      <c r="B35" s="30">
        <v>259632</v>
      </c>
      <c r="C35" s="2" t="s">
        <v>168</v>
      </c>
      <c r="D35" s="2" t="s">
        <v>169</v>
      </c>
      <c r="E35" s="18" t="s">
        <v>13</v>
      </c>
      <c r="F35" s="30">
        <v>365527</v>
      </c>
      <c r="G35" s="24">
        <v>4.5999999999999999E-2</v>
      </c>
      <c r="H35" s="56">
        <f t="shared" si="4"/>
        <v>-105895</v>
      </c>
      <c r="I35" s="33">
        <f t="shared" si="5"/>
        <v>-0.28970500127213583</v>
      </c>
    </row>
    <row r="36" spans="1:9" ht="14.45" customHeight="1">
      <c r="A36" s="37" t="s">
        <v>1582</v>
      </c>
      <c r="B36" s="30">
        <v>698102</v>
      </c>
      <c r="C36" s="2" t="s">
        <v>170</v>
      </c>
      <c r="D36" s="2" t="s">
        <v>171</v>
      </c>
      <c r="E36" s="18" t="s">
        <v>13</v>
      </c>
      <c r="F36" s="30">
        <v>834317</v>
      </c>
      <c r="G36" s="24">
        <v>0.10400000000000001</v>
      </c>
      <c r="H36" s="56">
        <f t="shared" si="4"/>
        <v>-136215</v>
      </c>
      <c r="I36" s="33">
        <f t="shared" si="5"/>
        <v>-0.16326528166152673</v>
      </c>
    </row>
    <row r="37" spans="1:9" ht="14.45" customHeight="1">
      <c r="A37" s="37" t="s">
        <v>1583</v>
      </c>
      <c r="B37" s="30">
        <v>721699</v>
      </c>
      <c r="C37" s="2" t="s">
        <v>172</v>
      </c>
      <c r="D37" s="2" t="s">
        <v>173</v>
      </c>
      <c r="E37" s="18" t="s">
        <v>13</v>
      </c>
      <c r="F37" s="30">
        <v>873396</v>
      </c>
      <c r="G37" s="24">
        <v>0.109</v>
      </c>
      <c r="H37" s="56">
        <f t="shared" si="4"/>
        <v>-151697</v>
      </c>
      <c r="I37" s="33">
        <f t="shared" si="5"/>
        <v>-0.17368639196882055</v>
      </c>
    </row>
    <row r="38" spans="1:9" ht="14.45" customHeight="1">
      <c r="A38" s="37" t="s">
        <v>1584</v>
      </c>
      <c r="B38" s="30">
        <v>1039938</v>
      </c>
      <c r="C38" s="2" t="s">
        <v>174</v>
      </c>
      <c r="D38" s="2" t="s">
        <v>103</v>
      </c>
      <c r="E38" s="18" t="s">
        <v>13</v>
      </c>
      <c r="F38" s="30">
        <v>1207938</v>
      </c>
      <c r="G38" s="24">
        <v>0.151</v>
      </c>
      <c r="H38" s="56">
        <f t="shared" si="4"/>
        <v>-168000</v>
      </c>
      <c r="I38" s="33">
        <f t="shared" si="5"/>
        <v>-0.13907998589331572</v>
      </c>
    </row>
    <row r="39" spans="1:9" ht="14.45" customHeight="1">
      <c r="A39" s="37" t="s">
        <v>1585</v>
      </c>
      <c r="B39" s="30">
        <v>1510291</v>
      </c>
      <c r="C39" s="2" t="s">
        <v>175</v>
      </c>
      <c r="D39" s="2" t="s">
        <v>176</v>
      </c>
      <c r="E39" s="18" t="s">
        <v>13</v>
      </c>
      <c r="F39" s="30">
        <v>1615410</v>
      </c>
      <c r="G39" s="24">
        <v>0.20199999999999999</v>
      </c>
      <c r="H39" s="56">
        <f t="shared" si="4"/>
        <v>-105119</v>
      </c>
      <c r="I39" s="33">
        <f t="shared" si="5"/>
        <v>-6.5072644096545146E-2</v>
      </c>
    </row>
    <row r="40" spans="1:9" ht="14.45" customHeight="1">
      <c r="A40" s="37" t="s">
        <v>1586</v>
      </c>
      <c r="B40" s="30">
        <v>1162671</v>
      </c>
      <c r="C40" s="2" t="s">
        <v>177</v>
      </c>
      <c r="D40" s="2" t="s">
        <v>178</v>
      </c>
      <c r="E40" s="18" t="s">
        <v>13</v>
      </c>
      <c r="F40" s="30">
        <v>1034671</v>
      </c>
      <c r="G40" s="24">
        <v>0.13</v>
      </c>
      <c r="H40" s="56">
        <f t="shared" si="4"/>
        <v>128000</v>
      </c>
      <c r="I40" s="33">
        <f t="shared" si="5"/>
        <v>0.1237108220874075</v>
      </c>
    </row>
    <row r="41" spans="1:9" ht="14.45" customHeight="1">
      <c r="A41" s="37" t="s">
        <v>1587</v>
      </c>
      <c r="B41" s="30">
        <v>1459066</v>
      </c>
      <c r="C41" s="2" t="s">
        <v>179</v>
      </c>
      <c r="D41" s="2" t="s">
        <v>180</v>
      </c>
      <c r="E41" s="18" t="s">
        <v>13</v>
      </c>
      <c r="F41" s="30">
        <v>955377</v>
      </c>
      <c r="G41" s="24">
        <v>0.12</v>
      </c>
      <c r="H41" s="56">
        <f t="shared" si="4"/>
        <v>503689</v>
      </c>
      <c r="I41" s="33">
        <f t="shared" si="5"/>
        <v>0.52721491097231776</v>
      </c>
    </row>
    <row r="42" spans="1:9" ht="14.45" customHeight="1">
      <c r="A42" s="37" t="s">
        <v>1588</v>
      </c>
      <c r="B42" s="30">
        <v>645076</v>
      </c>
      <c r="C42" s="2" t="s">
        <v>181</v>
      </c>
      <c r="D42" s="2" t="s">
        <v>182</v>
      </c>
      <c r="E42" s="18" t="s">
        <v>13</v>
      </c>
      <c r="F42" s="30">
        <v>310407</v>
      </c>
      <c r="G42" s="24">
        <v>3.9E-2</v>
      </c>
      <c r="H42" s="56">
        <f t="shared" si="4"/>
        <v>334669</v>
      </c>
      <c r="I42" s="33">
        <f t="shared" si="5"/>
        <v>1.0781618971221654</v>
      </c>
    </row>
    <row r="43" spans="1:9" ht="14.45" customHeight="1">
      <c r="A43" s="37" t="s">
        <v>1589</v>
      </c>
      <c r="B43" s="30">
        <v>669201</v>
      </c>
      <c r="C43" s="2" t="s">
        <v>183</v>
      </c>
      <c r="D43" s="2" t="s">
        <v>184</v>
      </c>
      <c r="E43" s="18" t="s">
        <v>13</v>
      </c>
      <c r="F43" s="30">
        <v>331328</v>
      </c>
      <c r="G43" s="24">
        <v>4.0999999999999995E-2</v>
      </c>
      <c r="H43" s="56">
        <f t="shared" si="4"/>
        <v>337873</v>
      </c>
      <c r="I43" s="33">
        <f t="shared" si="5"/>
        <v>1.0197538390960015</v>
      </c>
    </row>
    <row r="44" spans="1:9" ht="14.45" customHeight="1">
      <c r="A44" s="37" t="s">
        <v>1602</v>
      </c>
      <c r="B44" s="53">
        <v>69322</v>
      </c>
      <c r="C44" s="2" t="s">
        <v>2130</v>
      </c>
      <c r="D44" s="2" t="s">
        <v>9</v>
      </c>
      <c r="E44" s="18" t="s">
        <v>9</v>
      </c>
      <c r="F44" s="60">
        <v>53025</v>
      </c>
      <c r="G44" s="24" t="s">
        <v>9</v>
      </c>
      <c r="H44" s="52">
        <f t="shared" si="4"/>
        <v>16297</v>
      </c>
      <c r="I44" s="33">
        <f t="shared" si="5"/>
        <v>0.30734559170202735</v>
      </c>
    </row>
    <row r="45" spans="1:9" ht="14.45" customHeight="1">
      <c r="A45" s="37" t="s">
        <v>2136</v>
      </c>
      <c r="B45" s="53">
        <v>92942</v>
      </c>
      <c r="C45" s="2" t="s">
        <v>2131</v>
      </c>
      <c r="D45" s="2" t="s">
        <v>9</v>
      </c>
      <c r="E45" s="18" t="s">
        <v>9</v>
      </c>
      <c r="F45" s="60">
        <v>71951</v>
      </c>
      <c r="G45" s="24" t="s">
        <v>9</v>
      </c>
      <c r="H45" s="52">
        <f t="shared" si="4"/>
        <v>20991</v>
      </c>
      <c r="I45" s="33">
        <f t="shared" si="5"/>
        <v>0.29174021208878265</v>
      </c>
    </row>
    <row r="46" spans="1:9" ht="3.75" customHeight="1">
      <c r="A46" s="37"/>
      <c r="B46" s="43"/>
      <c r="C46" s="44"/>
      <c r="D46" s="44"/>
      <c r="E46" s="22"/>
      <c r="F46" s="45"/>
      <c r="G46" s="33"/>
      <c r="H46" s="57"/>
      <c r="I46" s="33"/>
    </row>
    <row r="47" spans="1:9" ht="14.45" customHeight="1">
      <c r="A47" s="37" t="s">
        <v>1603</v>
      </c>
      <c r="B47" s="53">
        <v>29188</v>
      </c>
      <c r="C47" s="2" t="s">
        <v>2132</v>
      </c>
      <c r="D47" s="2" t="s">
        <v>9</v>
      </c>
      <c r="E47" s="18" t="s">
        <v>9</v>
      </c>
      <c r="F47" s="60">
        <v>22711</v>
      </c>
      <c r="G47" s="24" t="s">
        <v>9</v>
      </c>
      <c r="H47" s="52">
        <f>B47-F47</f>
        <v>6477</v>
      </c>
      <c r="I47" s="33">
        <f>(B47-F47)/F47</f>
        <v>0.28519219761349124</v>
      </c>
    </row>
    <row r="48" spans="1:9" ht="3.75" customHeight="1">
      <c r="A48" s="37"/>
      <c r="B48" s="43"/>
      <c r="C48" s="44"/>
      <c r="D48" s="119"/>
      <c r="E48" s="22"/>
      <c r="F48" s="45"/>
      <c r="G48" s="33"/>
      <c r="H48" s="57"/>
      <c r="I48" s="33"/>
    </row>
    <row r="49" spans="1:9" ht="14.45" customHeight="1">
      <c r="A49" s="37" t="s">
        <v>2253</v>
      </c>
      <c r="B49" s="53">
        <v>31245</v>
      </c>
      <c r="C49" s="115" t="s">
        <v>2133</v>
      </c>
      <c r="D49" s="74" t="s">
        <v>9</v>
      </c>
      <c r="E49" s="22" t="s">
        <v>9</v>
      </c>
      <c r="F49" s="60">
        <v>25026</v>
      </c>
      <c r="G49" s="24" t="s">
        <v>9</v>
      </c>
      <c r="H49" s="52">
        <f>B49-F49</f>
        <v>6219</v>
      </c>
      <c r="I49" s="33">
        <f>(B49-F49)/F49</f>
        <v>0.24850155837928553</v>
      </c>
    </row>
    <row r="50" spans="1:9" ht="14.45" customHeight="1">
      <c r="A50" s="37" t="s">
        <v>2137</v>
      </c>
      <c r="B50" s="53">
        <v>49517</v>
      </c>
      <c r="C50" s="115" t="s">
        <v>2134</v>
      </c>
      <c r="D50" s="74" t="s">
        <v>9</v>
      </c>
      <c r="E50" s="22" t="s">
        <v>9</v>
      </c>
      <c r="F50" s="60">
        <v>40627</v>
      </c>
      <c r="G50" s="24" t="s">
        <v>9</v>
      </c>
      <c r="H50" s="52">
        <f>B50-F50</f>
        <v>8890</v>
      </c>
      <c r="I50" s="33">
        <f>(B50-F50)/F50</f>
        <v>0.21881999655401579</v>
      </c>
    </row>
    <row r="51" spans="1:9" ht="14.45" customHeight="1">
      <c r="A51" s="37" t="s">
        <v>2138</v>
      </c>
      <c r="B51" s="53">
        <v>41036</v>
      </c>
      <c r="C51" s="115" t="s">
        <v>2135</v>
      </c>
      <c r="D51" s="74" t="s">
        <v>9</v>
      </c>
      <c r="E51" s="22" t="s">
        <v>9</v>
      </c>
      <c r="F51" s="60">
        <v>31722</v>
      </c>
      <c r="G51" s="24" t="s">
        <v>9</v>
      </c>
      <c r="H51" s="52">
        <f>B51-F51</f>
        <v>9314</v>
      </c>
      <c r="I51" s="33">
        <f>(B51-F51)/F51</f>
        <v>0.29361326524178805</v>
      </c>
    </row>
    <row r="52" spans="1:9" ht="14.45" customHeight="1">
      <c r="A52" s="37"/>
      <c r="B52" s="25"/>
      <c r="C52" s="115"/>
      <c r="D52" s="74"/>
      <c r="E52" s="22"/>
      <c r="F52" s="23"/>
      <c r="G52" s="24"/>
      <c r="H52" s="56"/>
      <c r="I52" s="33"/>
    </row>
    <row r="53" spans="1:9" s="93" customFormat="1" ht="27" customHeight="1">
      <c r="A53" s="36" t="s">
        <v>2139</v>
      </c>
      <c r="B53" s="40" t="s">
        <v>0</v>
      </c>
      <c r="C53" s="6"/>
      <c r="D53" s="89"/>
      <c r="E53" s="79"/>
      <c r="F53" s="26" t="s">
        <v>0</v>
      </c>
      <c r="G53" s="27" t="s">
        <v>0</v>
      </c>
      <c r="H53" s="58"/>
      <c r="I53" s="34"/>
    </row>
    <row r="54" spans="1:9" ht="14.45" customHeight="1">
      <c r="A54" s="37" t="s">
        <v>2256</v>
      </c>
      <c r="B54" s="25" t="s">
        <v>9</v>
      </c>
      <c r="C54" s="2" t="s">
        <v>9</v>
      </c>
      <c r="D54" s="2" t="s">
        <v>187</v>
      </c>
      <c r="E54" s="18" t="s">
        <v>13</v>
      </c>
      <c r="F54" s="25" t="s">
        <v>9</v>
      </c>
      <c r="G54" s="24">
        <v>0.106</v>
      </c>
      <c r="H54" s="56" t="s">
        <v>9</v>
      </c>
      <c r="I54" s="33">
        <f t="shared" ref="I54:I62" si="6">D54-G54</f>
        <v>-4.0000000000000036E-3</v>
      </c>
    </row>
    <row r="55" spans="1:9" ht="14.45" customHeight="1">
      <c r="A55" s="37" t="s">
        <v>188</v>
      </c>
      <c r="B55" s="25" t="s">
        <v>9</v>
      </c>
      <c r="C55" s="2" t="s">
        <v>9</v>
      </c>
      <c r="D55" s="2" t="s">
        <v>189</v>
      </c>
      <c r="E55" s="18" t="s">
        <v>52</v>
      </c>
      <c r="F55" s="25" t="s">
        <v>9</v>
      </c>
      <c r="G55" s="24">
        <v>0.153</v>
      </c>
      <c r="H55" s="56" t="s">
        <v>9</v>
      </c>
      <c r="I55" s="33">
        <f t="shared" si="6"/>
        <v>-2.0000000000000018E-3</v>
      </c>
    </row>
    <row r="56" spans="1:9" ht="14.45" customHeight="1">
      <c r="A56" s="37" t="s">
        <v>190</v>
      </c>
      <c r="B56" s="25" t="s">
        <v>9</v>
      </c>
      <c r="C56" s="2" t="s">
        <v>9</v>
      </c>
      <c r="D56" s="2" t="s">
        <v>178</v>
      </c>
      <c r="E56" s="18" t="s">
        <v>46</v>
      </c>
      <c r="F56" s="25" t="s">
        <v>9</v>
      </c>
      <c r="G56" s="24">
        <v>0.13900000000000001</v>
      </c>
      <c r="H56" s="56" t="s">
        <v>9</v>
      </c>
      <c r="I56" s="33">
        <f t="shared" si="6"/>
        <v>-2.0000000000000018E-3</v>
      </c>
    </row>
    <row r="57" spans="1:9" ht="14.45" customHeight="1">
      <c r="A57" s="37" t="s">
        <v>2257</v>
      </c>
      <c r="B57" s="25" t="s">
        <v>9</v>
      </c>
      <c r="C57" s="2" t="s">
        <v>9</v>
      </c>
      <c r="D57" s="2" t="s">
        <v>191</v>
      </c>
      <c r="E57" s="18" t="s">
        <v>13</v>
      </c>
      <c r="F57" s="25" t="s">
        <v>9</v>
      </c>
      <c r="G57" s="24">
        <v>6.8000000000000005E-2</v>
      </c>
      <c r="H57" s="56" t="s">
        <v>9</v>
      </c>
      <c r="I57" s="33">
        <f t="shared" si="6"/>
        <v>-7.0000000000000062E-3</v>
      </c>
    </row>
    <row r="58" spans="1:9" ht="14.45" customHeight="1">
      <c r="A58" s="37" t="s">
        <v>188</v>
      </c>
      <c r="B58" s="25" t="s">
        <v>9</v>
      </c>
      <c r="C58" s="2" t="s">
        <v>9</v>
      </c>
      <c r="D58" s="2" t="s">
        <v>125</v>
      </c>
      <c r="E58" s="18" t="s">
        <v>13</v>
      </c>
      <c r="F58" s="25" t="s">
        <v>9</v>
      </c>
      <c r="G58" s="24">
        <v>9.7000000000000003E-2</v>
      </c>
      <c r="H58" s="56" t="s">
        <v>9</v>
      </c>
      <c r="I58" s="33">
        <f t="shared" si="6"/>
        <v>-1.0000000000000009E-2</v>
      </c>
    </row>
    <row r="59" spans="1:9" ht="14.45" customHeight="1">
      <c r="A59" s="37" t="s">
        <v>190</v>
      </c>
      <c r="B59" s="25" t="s">
        <v>9</v>
      </c>
      <c r="C59" s="2" t="s">
        <v>9</v>
      </c>
      <c r="D59" s="2" t="s">
        <v>147</v>
      </c>
      <c r="E59" s="18" t="s">
        <v>52</v>
      </c>
      <c r="F59" s="25" t="s">
        <v>9</v>
      </c>
      <c r="G59" s="24">
        <v>8.2000000000000003E-2</v>
      </c>
      <c r="H59" s="56" t="s">
        <v>9</v>
      </c>
      <c r="I59" s="33">
        <f t="shared" si="6"/>
        <v>-1.8000000000000002E-2</v>
      </c>
    </row>
    <row r="60" spans="1:9" ht="14.45" customHeight="1">
      <c r="A60" s="37" t="s">
        <v>2314</v>
      </c>
      <c r="B60" s="25" t="s">
        <v>9</v>
      </c>
      <c r="C60" s="2" t="s">
        <v>9</v>
      </c>
      <c r="D60" s="2" t="s">
        <v>192</v>
      </c>
      <c r="E60" s="18" t="s">
        <v>52</v>
      </c>
      <c r="F60" s="25" t="s">
        <v>9</v>
      </c>
      <c r="G60" s="24">
        <v>0.25</v>
      </c>
      <c r="H60" s="56" t="s">
        <v>9</v>
      </c>
      <c r="I60" s="33">
        <f t="shared" si="6"/>
        <v>-4.0000000000000036E-3</v>
      </c>
    </row>
    <row r="61" spans="1:9" ht="14.45" customHeight="1">
      <c r="A61" s="37" t="s">
        <v>188</v>
      </c>
      <c r="B61" s="25" t="s">
        <v>9</v>
      </c>
      <c r="C61" s="2" t="s">
        <v>9</v>
      </c>
      <c r="D61" s="2" t="s">
        <v>193</v>
      </c>
      <c r="E61" s="18" t="s">
        <v>194</v>
      </c>
      <c r="F61" s="25" t="s">
        <v>9</v>
      </c>
      <c r="G61" s="24">
        <v>0.32500000000000001</v>
      </c>
      <c r="H61" s="56" t="s">
        <v>9</v>
      </c>
      <c r="I61" s="33">
        <f t="shared" si="6"/>
        <v>3.0000000000000027E-3</v>
      </c>
    </row>
    <row r="62" spans="1:9" ht="14.45" customHeight="1">
      <c r="A62" s="37" t="s">
        <v>190</v>
      </c>
      <c r="B62" s="25" t="s">
        <v>9</v>
      </c>
      <c r="C62" s="2" t="s">
        <v>9</v>
      </c>
      <c r="D62" s="2" t="s">
        <v>195</v>
      </c>
      <c r="E62" s="18" t="s">
        <v>196</v>
      </c>
      <c r="F62" s="25" t="s">
        <v>9</v>
      </c>
      <c r="G62" s="24">
        <v>0.35399999999999998</v>
      </c>
      <c r="H62" s="56" t="s">
        <v>9</v>
      </c>
      <c r="I62" s="33">
        <f t="shared" si="6"/>
        <v>1.9000000000000017E-2</v>
      </c>
    </row>
    <row r="63" spans="1:9" ht="3.75" customHeight="1">
      <c r="A63" s="37"/>
      <c r="B63" s="43"/>
      <c r="C63" s="44"/>
      <c r="D63" s="44"/>
      <c r="E63" s="22"/>
      <c r="F63" s="45"/>
      <c r="G63" s="33"/>
      <c r="H63" s="57"/>
      <c r="I63" s="33"/>
    </row>
    <row r="64" spans="1:9" ht="14.45" customHeight="1">
      <c r="A64" s="37" t="s">
        <v>2313</v>
      </c>
      <c r="B64" s="25" t="s">
        <v>9</v>
      </c>
      <c r="C64" s="2" t="s">
        <v>9</v>
      </c>
      <c r="D64" s="2" t="s">
        <v>178</v>
      </c>
      <c r="E64" s="18" t="s">
        <v>13</v>
      </c>
      <c r="F64" s="25" t="s">
        <v>9</v>
      </c>
      <c r="G64" s="24">
        <v>0.14199999999999999</v>
      </c>
      <c r="H64" s="56" t="s">
        <v>9</v>
      </c>
      <c r="I64" s="33">
        <f>D64-G64</f>
        <v>-4.9999999999999767E-3</v>
      </c>
    </row>
    <row r="65" spans="1:9" ht="14.45" customHeight="1">
      <c r="A65" s="37" t="s">
        <v>2315</v>
      </c>
      <c r="B65" s="25" t="s">
        <v>9</v>
      </c>
      <c r="C65" s="2" t="s">
        <v>9</v>
      </c>
      <c r="D65" s="2" t="s">
        <v>197</v>
      </c>
      <c r="E65" s="18" t="s">
        <v>52</v>
      </c>
      <c r="F65" s="25" t="s">
        <v>9</v>
      </c>
      <c r="G65" s="24">
        <v>0.19500000000000001</v>
      </c>
      <c r="H65" s="56" t="s">
        <v>9</v>
      </c>
      <c r="I65" s="33">
        <f>D65-G65</f>
        <v>-4.0000000000000036E-3</v>
      </c>
    </row>
    <row r="66" spans="1:9" ht="14.45" customHeight="1">
      <c r="A66" s="37" t="s">
        <v>2316</v>
      </c>
      <c r="B66" s="25" t="s">
        <v>9</v>
      </c>
      <c r="C66" s="2" t="s">
        <v>9</v>
      </c>
      <c r="D66" s="2" t="s">
        <v>61</v>
      </c>
      <c r="E66" s="18" t="s">
        <v>13</v>
      </c>
      <c r="F66" s="25" t="s">
        <v>9</v>
      </c>
      <c r="G66" s="24">
        <v>0.12300000000000001</v>
      </c>
      <c r="H66" s="56" t="s">
        <v>9</v>
      </c>
      <c r="I66" s="33">
        <f>D66-G66</f>
        <v>-4.0000000000000174E-3</v>
      </c>
    </row>
    <row r="67" spans="1:9" ht="14.45" customHeight="1">
      <c r="A67" s="37" t="s">
        <v>2317</v>
      </c>
      <c r="B67" s="25" t="s">
        <v>9</v>
      </c>
      <c r="C67" s="2" t="s">
        <v>9</v>
      </c>
      <c r="D67" s="2" t="s">
        <v>125</v>
      </c>
      <c r="E67" s="18" t="s">
        <v>13</v>
      </c>
      <c r="F67" s="25" t="s">
        <v>9</v>
      </c>
      <c r="G67" s="24">
        <v>8.1000000000000003E-2</v>
      </c>
      <c r="H67" s="56" t="s">
        <v>9</v>
      </c>
      <c r="I67" s="33">
        <f>D67-G67</f>
        <v>5.9999999999999915E-3</v>
      </c>
    </row>
    <row r="68" spans="1:9" ht="14.45" customHeight="1">
      <c r="A68" s="106" t="s">
        <v>2318</v>
      </c>
      <c r="B68" s="107" t="s">
        <v>9</v>
      </c>
      <c r="C68" s="108" t="s">
        <v>9</v>
      </c>
      <c r="D68" s="108" t="s">
        <v>201</v>
      </c>
      <c r="E68" s="109" t="s">
        <v>13</v>
      </c>
      <c r="F68" s="107" t="s">
        <v>9</v>
      </c>
      <c r="G68" s="64">
        <v>0.23100000000000001</v>
      </c>
      <c r="H68" s="56" t="s">
        <v>9</v>
      </c>
      <c r="I68" s="68">
        <f>D68-G68</f>
        <v>5.9999999999999776E-3</v>
      </c>
    </row>
    <row r="69" spans="1:9" ht="14.45" customHeight="1">
      <c r="A69" s="103"/>
      <c r="B69" s="111"/>
      <c r="C69" s="74"/>
      <c r="D69" s="74"/>
      <c r="E69" s="91"/>
      <c r="F69" s="51"/>
      <c r="G69" s="62"/>
      <c r="H69" s="104"/>
      <c r="I69" s="105"/>
    </row>
    <row r="70" spans="1:9" s="93" customFormat="1" ht="15" customHeight="1">
      <c r="A70" s="92" t="s">
        <v>6</v>
      </c>
      <c r="B70" s="112" t="s">
        <v>0</v>
      </c>
      <c r="C70" s="77" t="s">
        <v>0</v>
      </c>
      <c r="D70" s="77" t="s">
        <v>0</v>
      </c>
      <c r="E70" s="113" t="s">
        <v>0</v>
      </c>
      <c r="F70" s="90"/>
      <c r="G70" s="91"/>
      <c r="H70" s="54"/>
      <c r="I70" s="91"/>
    </row>
    <row r="71" spans="1:9" ht="14.45" customHeight="1">
      <c r="A71" s="37" t="s">
        <v>2247</v>
      </c>
      <c r="B71" s="25" t="s">
        <v>7</v>
      </c>
      <c r="C71" s="1" t="s">
        <v>8</v>
      </c>
      <c r="D71" s="114">
        <v>1</v>
      </c>
      <c r="E71" s="18" t="s">
        <v>9</v>
      </c>
      <c r="F71" s="23" t="s">
        <v>1513</v>
      </c>
      <c r="G71" s="24">
        <v>1</v>
      </c>
      <c r="H71" s="56">
        <f>B71-F71</f>
        <v>2849441</v>
      </c>
      <c r="I71" s="33">
        <f>(B71-F71)/F71</f>
        <v>0.11132305709797538</v>
      </c>
    </row>
    <row r="72" spans="1:9" ht="14.45" customHeight="1">
      <c r="A72" s="37" t="s">
        <v>1514</v>
      </c>
      <c r="B72" s="25" t="s">
        <v>10</v>
      </c>
      <c r="C72" s="2" t="s">
        <v>11</v>
      </c>
      <c r="D72" s="2" t="s">
        <v>12</v>
      </c>
      <c r="E72" s="18" t="s">
        <v>13</v>
      </c>
      <c r="F72" s="23" t="s">
        <v>1515</v>
      </c>
      <c r="G72" s="24">
        <v>0.624</v>
      </c>
      <c r="H72" s="56">
        <f>B72-F72</f>
        <v>2440427</v>
      </c>
      <c r="I72" s="33">
        <f>(B72-F72)/F72</f>
        <v>0.15273785713360327</v>
      </c>
    </row>
    <row r="73" spans="1:9" ht="14.45" customHeight="1">
      <c r="A73" s="37" t="s">
        <v>1516</v>
      </c>
      <c r="B73" s="25" t="s">
        <v>14</v>
      </c>
      <c r="C73" s="2" t="s">
        <v>15</v>
      </c>
      <c r="D73" s="2" t="s">
        <v>16</v>
      </c>
      <c r="E73" s="18" t="s">
        <v>13</v>
      </c>
      <c r="F73" s="23" t="s">
        <v>1517</v>
      </c>
      <c r="G73" s="24">
        <v>0.61799999999999999</v>
      </c>
      <c r="H73" s="56">
        <f>B73-F73</f>
        <v>2445669</v>
      </c>
      <c r="I73" s="33">
        <f>(B73-F73)/F73</f>
        <v>0.15450361932332407</v>
      </c>
    </row>
    <row r="74" spans="1:9" ht="14.45" customHeight="1">
      <c r="A74" s="37" t="s">
        <v>1518</v>
      </c>
      <c r="B74" s="25" t="s">
        <v>17</v>
      </c>
      <c r="C74" s="2" t="s">
        <v>18</v>
      </c>
      <c r="D74" s="2" t="s">
        <v>19</v>
      </c>
      <c r="E74" s="18" t="s">
        <v>13</v>
      </c>
      <c r="F74" s="23" t="s">
        <v>1519</v>
      </c>
      <c r="G74" s="24">
        <v>0.57499999999999996</v>
      </c>
      <c r="H74" s="56">
        <f>B74-F74</f>
        <v>1913538</v>
      </c>
      <c r="I74" s="33">
        <f>(B74-F74)/F74</f>
        <v>0.13000525581754324</v>
      </c>
    </row>
    <row r="75" spans="1:9" ht="14.45" customHeight="1">
      <c r="A75" s="37" t="s">
        <v>1520</v>
      </c>
      <c r="B75" s="25" t="s">
        <v>20</v>
      </c>
      <c r="C75" s="2" t="s">
        <v>21</v>
      </c>
      <c r="D75" s="2" t="s">
        <v>22</v>
      </c>
      <c r="E75" s="18" t="s">
        <v>13</v>
      </c>
      <c r="F75" s="23" t="s">
        <v>1521</v>
      </c>
      <c r="G75" s="24">
        <v>4.2999999999999997E-2</v>
      </c>
      <c r="H75" s="56">
        <f>B75-F75</f>
        <v>532131</v>
      </c>
      <c r="I75" s="33">
        <f>(B75-F75)/F75</f>
        <v>0.47927898879015451</v>
      </c>
    </row>
    <row r="76" spans="1:9" ht="14.45" customHeight="1">
      <c r="A76" s="37" t="s">
        <v>2115</v>
      </c>
      <c r="B76" s="25" t="s">
        <v>9</v>
      </c>
      <c r="C76" s="2" t="s">
        <v>9</v>
      </c>
      <c r="D76" s="2" t="s">
        <v>29</v>
      </c>
      <c r="E76" s="18" t="s">
        <v>13</v>
      </c>
      <c r="F76" s="25" t="s">
        <v>9</v>
      </c>
      <c r="G76" s="24">
        <v>7.0000000000000007E-2</v>
      </c>
      <c r="H76" s="8" t="s">
        <v>9</v>
      </c>
      <c r="I76" s="33">
        <f>D76-G76</f>
        <v>1.999999999999999E-2</v>
      </c>
    </row>
    <row r="77" spans="1:9" ht="14.45" customHeight="1">
      <c r="A77" s="37" t="s">
        <v>1522</v>
      </c>
      <c r="B77" s="25" t="s">
        <v>23</v>
      </c>
      <c r="C77" s="2" t="s">
        <v>24</v>
      </c>
      <c r="D77" s="2" t="s">
        <v>25</v>
      </c>
      <c r="E77" s="18" t="s">
        <v>13</v>
      </c>
      <c r="F77" s="23" t="s">
        <v>1523</v>
      </c>
      <c r="G77" s="24">
        <v>6.0000000000000001E-3</v>
      </c>
      <c r="H77" s="56">
        <f>B77-F77</f>
        <v>-5242</v>
      </c>
      <c r="I77" s="33">
        <f>(B77-F77)/F77</f>
        <v>-3.5257639043026159E-2</v>
      </c>
    </row>
    <row r="78" spans="1:9" ht="14.45" customHeight="1">
      <c r="A78" s="37" t="s">
        <v>1524</v>
      </c>
      <c r="B78" s="25" t="s">
        <v>26</v>
      </c>
      <c r="C78" s="2" t="s">
        <v>27</v>
      </c>
      <c r="D78" s="2" t="s">
        <v>28</v>
      </c>
      <c r="E78" s="18" t="s">
        <v>13</v>
      </c>
      <c r="F78" s="23" t="s">
        <v>1525</v>
      </c>
      <c r="G78" s="24">
        <v>0.376</v>
      </c>
      <c r="H78" s="56">
        <f>B78-F78</f>
        <v>409014</v>
      </c>
      <c r="I78" s="33">
        <f>(B78-F78)/F78</f>
        <v>4.2524717295686902E-2</v>
      </c>
    </row>
    <row r="79" spans="1:9" ht="3.75" customHeight="1">
      <c r="A79" s="37"/>
      <c r="B79" s="43"/>
      <c r="C79" s="44"/>
      <c r="D79" s="44"/>
      <c r="E79" s="22"/>
      <c r="F79" s="45"/>
      <c r="G79" s="33"/>
      <c r="H79" s="57"/>
      <c r="I79" s="33"/>
    </row>
    <row r="80" spans="1:9" ht="14.45" customHeight="1">
      <c r="A80" s="37" t="s">
        <v>2248</v>
      </c>
      <c r="B80" s="25" t="s">
        <v>30</v>
      </c>
      <c r="C80" s="2" t="s">
        <v>31</v>
      </c>
      <c r="D80" s="7">
        <v>1</v>
      </c>
      <c r="E80" s="18" t="s">
        <v>9</v>
      </c>
      <c r="F80" s="23" t="s">
        <v>1526</v>
      </c>
      <c r="G80" s="24">
        <v>1</v>
      </c>
      <c r="H80" s="56">
        <f>B80-F80</f>
        <v>1413195</v>
      </c>
      <c r="I80" s="33">
        <f>(B80-F80)/F80</f>
        <v>0.10872061342276582</v>
      </c>
    </row>
    <row r="81" spans="1:9" ht="14.45" customHeight="1">
      <c r="A81" s="37" t="s">
        <v>1514</v>
      </c>
      <c r="B81" s="25" t="s">
        <v>32</v>
      </c>
      <c r="C81" s="2" t="s">
        <v>33</v>
      </c>
      <c r="D81" s="2" t="s">
        <v>34</v>
      </c>
      <c r="E81" s="18" t="s">
        <v>13</v>
      </c>
      <c r="F81" s="23" t="s">
        <v>1527</v>
      </c>
      <c r="G81" s="24">
        <v>0.55500000000000005</v>
      </c>
      <c r="H81" s="56">
        <f>B81-F81</f>
        <v>1143851</v>
      </c>
      <c r="I81" s="33">
        <f>(B81-F81)/F81</f>
        <v>0.15859044090835356</v>
      </c>
    </row>
    <row r="82" spans="1:9" ht="14.45" customHeight="1">
      <c r="A82" s="37" t="s">
        <v>1516</v>
      </c>
      <c r="B82" s="25" t="s">
        <v>35</v>
      </c>
      <c r="C82" s="2" t="s">
        <v>36</v>
      </c>
      <c r="D82" s="2" t="s">
        <v>37</v>
      </c>
      <c r="E82" s="18" t="s">
        <v>13</v>
      </c>
      <c r="F82" s="23" t="s">
        <v>1528</v>
      </c>
      <c r="G82" s="24">
        <v>0.55399999999999994</v>
      </c>
      <c r="H82" s="56">
        <f>B82-F82</f>
        <v>1142372</v>
      </c>
      <c r="I82" s="33">
        <f>(B82-F82)/F82</f>
        <v>0.15875119337297577</v>
      </c>
    </row>
    <row r="83" spans="1:9" ht="14.45" customHeight="1">
      <c r="A83" s="37" t="s">
        <v>1518</v>
      </c>
      <c r="B83" s="25" t="s">
        <v>38</v>
      </c>
      <c r="C83" s="2" t="s">
        <v>39</v>
      </c>
      <c r="D83" s="2" t="s">
        <v>40</v>
      </c>
      <c r="E83" s="18" t="s">
        <v>13</v>
      </c>
      <c r="F83" s="23" t="s">
        <v>1529</v>
      </c>
      <c r="G83" s="24">
        <v>0.51300000000000001</v>
      </c>
      <c r="H83" s="56">
        <f>B83-F83</f>
        <v>921020</v>
      </c>
      <c r="I83" s="33">
        <f>(B83-F83)/F83</f>
        <v>0.13800992511063781</v>
      </c>
    </row>
    <row r="84" spans="1:9" ht="3.75" customHeight="1">
      <c r="A84" s="37"/>
      <c r="B84" s="43"/>
      <c r="C84" s="44"/>
      <c r="D84" s="44"/>
      <c r="E84" s="22"/>
      <c r="F84" s="45"/>
      <c r="G84" s="33"/>
      <c r="H84" s="57"/>
      <c r="I84" s="33"/>
    </row>
    <row r="85" spans="1:9" ht="14.45" customHeight="1">
      <c r="A85" s="37" t="s">
        <v>2249</v>
      </c>
      <c r="B85" s="25" t="s">
        <v>41</v>
      </c>
      <c r="C85" s="2" t="s">
        <v>42</v>
      </c>
      <c r="D85" s="7">
        <v>1</v>
      </c>
      <c r="E85" s="18" t="s">
        <v>9</v>
      </c>
      <c r="F85" s="23" t="s">
        <v>1530</v>
      </c>
      <c r="G85" s="24">
        <v>1</v>
      </c>
      <c r="H85" s="56">
        <f>B85-F85</f>
        <v>134012</v>
      </c>
      <c r="I85" s="33">
        <f>(B85-F85)/F85</f>
        <v>4.8163897849926106E-2</v>
      </c>
    </row>
    <row r="86" spans="1:9" ht="14.45" customHeight="1">
      <c r="A86" s="37" t="s">
        <v>2118</v>
      </c>
      <c r="B86" s="25" t="s">
        <v>43</v>
      </c>
      <c r="C86" s="2" t="s">
        <v>44</v>
      </c>
      <c r="D86" s="7" t="s">
        <v>45</v>
      </c>
      <c r="E86" s="18" t="s">
        <v>46</v>
      </c>
      <c r="F86" s="23" t="s">
        <v>1531</v>
      </c>
      <c r="G86" s="24">
        <v>0.51800000000000002</v>
      </c>
      <c r="H86" s="56">
        <f>B86-F86</f>
        <v>281381</v>
      </c>
      <c r="I86" s="33">
        <f>(B86-F86)/F86</f>
        <v>0.19517116432246617</v>
      </c>
    </row>
    <row r="87" spans="1:9" ht="3.75" customHeight="1">
      <c r="A87" s="37"/>
      <c r="B87" s="43"/>
      <c r="C87" s="44"/>
      <c r="D87" s="44"/>
      <c r="E87" s="22"/>
      <c r="F87" s="45"/>
      <c r="G87" s="33"/>
      <c r="H87" s="57"/>
      <c r="I87" s="33"/>
    </row>
    <row r="88" spans="1:9" ht="14.45" customHeight="1">
      <c r="A88" s="37" t="s">
        <v>2250</v>
      </c>
      <c r="B88" s="25" t="s">
        <v>47</v>
      </c>
      <c r="C88" s="2" t="s">
        <v>48</v>
      </c>
      <c r="D88" s="7">
        <v>1</v>
      </c>
      <c r="E88" s="18" t="s">
        <v>9</v>
      </c>
      <c r="F88" s="30">
        <v>5783442</v>
      </c>
      <c r="G88" s="24">
        <v>1</v>
      </c>
      <c r="H88" s="56">
        <f>B88-F88</f>
        <v>124897</v>
      </c>
      <c r="I88" s="33">
        <f>(B88-F88)/F88</f>
        <v>2.1595617281196907E-2</v>
      </c>
    </row>
    <row r="89" spans="1:9" ht="14.45" customHeight="1">
      <c r="A89" s="37" t="s">
        <v>2118</v>
      </c>
      <c r="B89" s="25" t="s">
        <v>49</v>
      </c>
      <c r="C89" s="2" t="s">
        <v>50</v>
      </c>
      <c r="D89" s="7" t="s">
        <v>51</v>
      </c>
      <c r="E89" s="18" t="s">
        <v>52</v>
      </c>
      <c r="F89" s="30">
        <v>3450782</v>
      </c>
      <c r="G89" s="24">
        <f>F89/F88</f>
        <v>0.596665791755152</v>
      </c>
      <c r="H89" s="56">
        <f>B89-F89</f>
        <v>466787</v>
      </c>
      <c r="I89" s="33">
        <f>(B89-F89)/F89</f>
        <v>0.13526991852861178</v>
      </c>
    </row>
    <row r="90" spans="1:9" ht="14.45" customHeight="1">
      <c r="A90" s="37"/>
      <c r="B90" s="25"/>
      <c r="C90" s="2"/>
      <c r="D90" s="2"/>
      <c r="E90" s="18"/>
      <c r="F90" s="23"/>
      <c r="G90" s="24"/>
      <c r="H90" s="56"/>
      <c r="I90" s="33"/>
    </row>
    <row r="91" spans="1:9" s="93" customFormat="1" ht="15" customHeight="1">
      <c r="A91" s="36" t="s">
        <v>2121</v>
      </c>
      <c r="B91" s="40" t="s">
        <v>0</v>
      </c>
      <c r="C91" s="6" t="s">
        <v>0</v>
      </c>
      <c r="D91" s="6" t="s">
        <v>0</v>
      </c>
      <c r="E91" s="17" t="s">
        <v>0</v>
      </c>
      <c r="F91" s="26" t="s">
        <v>0</v>
      </c>
      <c r="G91" s="27" t="s">
        <v>0</v>
      </c>
      <c r="H91" s="59"/>
      <c r="I91" s="118"/>
    </row>
    <row r="92" spans="1:9" ht="14.45" customHeight="1">
      <c r="A92" s="37" t="s">
        <v>1544</v>
      </c>
      <c r="B92" s="25" t="s">
        <v>17</v>
      </c>
      <c r="C92" s="2" t="s">
        <v>18</v>
      </c>
      <c r="D92" s="7">
        <v>1</v>
      </c>
      <c r="E92" s="18" t="s">
        <v>9</v>
      </c>
      <c r="F92" s="23" t="s">
        <v>1519</v>
      </c>
      <c r="G92" s="24">
        <v>1</v>
      </c>
      <c r="H92" s="56">
        <f t="shared" ref="H92:H105" si="7">B92-F92</f>
        <v>1913538</v>
      </c>
      <c r="I92" s="33">
        <f t="shared" ref="I92:I105" si="8">(B92-F92)/F92</f>
        <v>0.13000525581754324</v>
      </c>
    </row>
    <row r="93" spans="1:9" ht="14.45" customHeight="1">
      <c r="A93" s="37" t="s">
        <v>1545</v>
      </c>
      <c r="B93" s="25" t="s">
        <v>78</v>
      </c>
      <c r="C93" s="2" t="s">
        <v>79</v>
      </c>
      <c r="D93" s="2" t="s">
        <v>80</v>
      </c>
      <c r="E93" s="18" t="s">
        <v>13</v>
      </c>
      <c r="F93" s="23" t="s">
        <v>1546</v>
      </c>
      <c r="G93" s="24">
        <v>1.9E-2</v>
      </c>
      <c r="H93" s="56">
        <f t="shared" si="7"/>
        <v>73595</v>
      </c>
      <c r="I93" s="33">
        <f t="shared" si="8"/>
        <v>0.26031331685041931</v>
      </c>
    </row>
    <row r="94" spans="1:9" ht="14.45" customHeight="1">
      <c r="A94" s="37" t="s">
        <v>1547</v>
      </c>
      <c r="B94" s="25" t="s">
        <v>81</v>
      </c>
      <c r="C94" s="2" t="s">
        <v>82</v>
      </c>
      <c r="D94" s="2" t="s">
        <v>83</v>
      </c>
      <c r="E94" s="18" t="s">
        <v>13</v>
      </c>
      <c r="F94" s="23" t="s">
        <v>1548</v>
      </c>
      <c r="G94" s="24">
        <v>6.2E-2</v>
      </c>
      <c r="H94" s="56">
        <f t="shared" si="7"/>
        <v>242097</v>
      </c>
      <c r="I94" s="33">
        <f t="shared" si="8"/>
        <v>0.26458023459519597</v>
      </c>
    </row>
    <row r="95" spans="1:9" ht="14.45" customHeight="1">
      <c r="A95" s="37" t="s">
        <v>1549</v>
      </c>
      <c r="B95" s="25" t="s">
        <v>84</v>
      </c>
      <c r="C95" s="2" t="s">
        <v>85</v>
      </c>
      <c r="D95" s="2" t="s">
        <v>86</v>
      </c>
      <c r="E95" s="18" t="s">
        <v>13</v>
      </c>
      <c r="F95" s="23" t="s">
        <v>1550</v>
      </c>
      <c r="G95" s="24">
        <v>0.13100000000000001</v>
      </c>
      <c r="H95" s="56">
        <f t="shared" si="7"/>
        <v>-209054</v>
      </c>
      <c r="I95" s="33">
        <f t="shared" si="8"/>
        <v>-0.10831022189570606</v>
      </c>
    </row>
    <row r="96" spans="1:9" ht="14.45" customHeight="1">
      <c r="A96" s="37" t="s">
        <v>1551</v>
      </c>
      <c r="B96" s="25" t="s">
        <v>87</v>
      </c>
      <c r="C96" s="2" t="s">
        <v>88</v>
      </c>
      <c r="D96" s="2" t="s">
        <v>89</v>
      </c>
      <c r="E96" s="18" t="s">
        <v>13</v>
      </c>
      <c r="F96" s="23" t="s">
        <v>1552</v>
      </c>
      <c r="G96" s="24">
        <v>4.0999999999999995E-2</v>
      </c>
      <c r="H96" s="56">
        <f t="shared" si="7"/>
        <v>-26754</v>
      </c>
      <c r="I96" s="33">
        <f t="shared" si="8"/>
        <v>-4.4866000680855063E-2</v>
      </c>
    </row>
    <row r="97" spans="1:9" ht="14.45" customHeight="1">
      <c r="A97" s="37" t="s">
        <v>1553</v>
      </c>
      <c r="B97" s="25" t="s">
        <v>90</v>
      </c>
      <c r="C97" s="2" t="s">
        <v>91</v>
      </c>
      <c r="D97" s="2" t="s">
        <v>92</v>
      </c>
      <c r="E97" s="18" t="s">
        <v>13</v>
      </c>
      <c r="F97" s="23" t="s">
        <v>1554</v>
      </c>
      <c r="G97" s="24">
        <v>0.11199999999999999</v>
      </c>
      <c r="H97" s="56">
        <f t="shared" si="7"/>
        <v>191922</v>
      </c>
      <c r="I97" s="33">
        <f t="shared" si="8"/>
        <v>0.11693698008156013</v>
      </c>
    </row>
    <row r="98" spans="1:9" ht="14.45" customHeight="1">
      <c r="A98" s="37" t="s">
        <v>1555</v>
      </c>
      <c r="B98" s="25" t="s">
        <v>93</v>
      </c>
      <c r="C98" s="2" t="s">
        <v>94</v>
      </c>
      <c r="D98" s="2" t="s">
        <v>95</v>
      </c>
      <c r="E98" s="18" t="s">
        <v>13</v>
      </c>
      <c r="F98" s="23" t="s">
        <v>1556</v>
      </c>
      <c r="G98" s="24">
        <v>4.7E-2</v>
      </c>
      <c r="H98" s="56">
        <f t="shared" si="7"/>
        <v>92787</v>
      </c>
      <c r="I98" s="33">
        <f t="shared" si="8"/>
        <v>0.13459348667729445</v>
      </c>
    </row>
    <row r="99" spans="1:9" ht="14.45" customHeight="1">
      <c r="A99" s="37" t="s">
        <v>1557</v>
      </c>
      <c r="B99" s="25" t="s">
        <v>96</v>
      </c>
      <c r="C99" s="2" t="s">
        <v>97</v>
      </c>
      <c r="D99" s="2" t="s">
        <v>98</v>
      </c>
      <c r="E99" s="18" t="s">
        <v>13</v>
      </c>
      <c r="F99" s="23" t="s">
        <v>1558</v>
      </c>
      <c r="G99" s="24">
        <v>3.9E-2</v>
      </c>
      <c r="H99" s="56">
        <f t="shared" si="7"/>
        <v>-77594</v>
      </c>
      <c r="I99" s="33">
        <f t="shared" si="8"/>
        <v>-0.13437051378183537</v>
      </c>
    </row>
    <row r="100" spans="1:9" ht="14.45" customHeight="1">
      <c r="A100" s="37" t="s">
        <v>1559</v>
      </c>
      <c r="B100" s="25" t="s">
        <v>99</v>
      </c>
      <c r="C100" s="2" t="s">
        <v>100</v>
      </c>
      <c r="D100" s="2" t="s">
        <v>83</v>
      </c>
      <c r="E100" s="18" t="s">
        <v>13</v>
      </c>
      <c r="F100" s="23" t="s">
        <v>1560</v>
      </c>
      <c r="G100" s="24">
        <v>6.9000000000000006E-2</v>
      </c>
      <c r="H100" s="56">
        <f t="shared" si="7"/>
        <v>149131</v>
      </c>
      <c r="I100" s="33">
        <f t="shared" si="8"/>
        <v>0.14665026413194404</v>
      </c>
    </row>
    <row r="101" spans="1:9" ht="14.45" customHeight="1">
      <c r="A101" s="37" t="s">
        <v>1561</v>
      </c>
      <c r="B101" s="25" t="s">
        <v>101</v>
      </c>
      <c r="C101" s="2" t="s">
        <v>102</v>
      </c>
      <c r="D101" s="2" t="s">
        <v>103</v>
      </c>
      <c r="E101" s="18" t="s">
        <v>13</v>
      </c>
      <c r="F101" s="23" t="s">
        <v>1562</v>
      </c>
      <c r="G101" s="24">
        <v>0.11599999999999999</v>
      </c>
      <c r="H101" s="56">
        <f t="shared" si="7"/>
        <v>319467</v>
      </c>
      <c r="I101" s="33">
        <f t="shared" si="8"/>
        <v>0.18664543927554225</v>
      </c>
    </row>
    <row r="102" spans="1:9" ht="14.45" customHeight="1">
      <c r="A102" s="37" t="s">
        <v>1563</v>
      </c>
      <c r="B102" s="25" t="s">
        <v>104</v>
      </c>
      <c r="C102" s="2" t="s">
        <v>105</v>
      </c>
      <c r="D102" s="2" t="s">
        <v>106</v>
      </c>
      <c r="E102" s="18" t="s">
        <v>13</v>
      </c>
      <c r="F102" s="23" t="s">
        <v>1564</v>
      </c>
      <c r="G102" s="24">
        <v>0.185</v>
      </c>
      <c r="H102" s="56">
        <f t="shared" si="7"/>
        <v>617784</v>
      </c>
      <c r="I102" s="33">
        <f t="shared" si="8"/>
        <v>0.22679894622765359</v>
      </c>
    </row>
    <row r="103" spans="1:9" ht="14.45" customHeight="1">
      <c r="A103" s="37" t="s">
        <v>1565</v>
      </c>
      <c r="B103" s="25" t="s">
        <v>107</v>
      </c>
      <c r="C103" s="2" t="s">
        <v>108</v>
      </c>
      <c r="D103" s="2" t="s">
        <v>109</v>
      </c>
      <c r="E103" s="18" t="s">
        <v>13</v>
      </c>
      <c r="F103" s="23" t="s">
        <v>1566</v>
      </c>
      <c r="G103" s="24">
        <v>8.199999999999999E-2</v>
      </c>
      <c r="H103" s="56">
        <f t="shared" si="7"/>
        <v>331143</v>
      </c>
      <c r="I103" s="33">
        <f t="shared" si="8"/>
        <v>0.2749875229507121</v>
      </c>
    </row>
    <row r="104" spans="1:9" ht="14.45" customHeight="1">
      <c r="A104" s="37" t="s">
        <v>1567</v>
      </c>
      <c r="B104" s="25" t="s">
        <v>110</v>
      </c>
      <c r="C104" s="2" t="s">
        <v>111</v>
      </c>
      <c r="D104" s="2" t="s">
        <v>112</v>
      </c>
      <c r="E104" s="18" t="s">
        <v>13</v>
      </c>
      <c r="F104" s="23" t="s">
        <v>1568</v>
      </c>
      <c r="G104" s="24">
        <v>5.2000000000000005E-2</v>
      </c>
      <c r="H104" s="56">
        <f t="shared" si="7"/>
        <v>108279</v>
      </c>
      <c r="I104" s="33">
        <f t="shared" si="8"/>
        <v>0.14225636336404984</v>
      </c>
    </row>
    <row r="105" spans="1:9" ht="14.45" customHeight="1">
      <c r="A105" s="37" t="s">
        <v>1569</v>
      </c>
      <c r="B105" s="25" t="s">
        <v>113</v>
      </c>
      <c r="C105" s="2" t="s">
        <v>114</v>
      </c>
      <c r="D105" s="2" t="s">
        <v>115</v>
      </c>
      <c r="E105" s="18" t="s">
        <v>13</v>
      </c>
      <c r="F105" s="23" t="s">
        <v>1570</v>
      </c>
      <c r="G105" s="24">
        <v>4.4999999999999998E-2</v>
      </c>
      <c r="H105" s="56">
        <f t="shared" si="7"/>
        <v>100735</v>
      </c>
      <c r="I105" s="33">
        <f t="shared" si="8"/>
        <v>0.15061803708372021</v>
      </c>
    </row>
    <row r="106" spans="1:9" ht="14.45" customHeight="1">
      <c r="A106" s="37"/>
      <c r="B106" s="25"/>
      <c r="C106" s="2"/>
      <c r="D106" s="2"/>
      <c r="E106" s="18"/>
      <c r="F106" s="23"/>
      <c r="G106" s="24"/>
      <c r="H106" s="56"/>
      <c r="I106" s="33"/>
    </row>
    <row r="107" spans="1:9" s="93" customFormat="1" ht="15" customHeight="1">
      <c r="A107" s="36" t="s">
        <v>116</v>
      </c>
      <c r="B107" s="40" t="s">
        <v>0</v>
      </c>
      <c r="C107" s="6" t="s">
        <v>0</v>
      </c>
      <c r="D107" s="6" t="s">
        <v>0</v>
      </c>
      <c r="E107" s="17" t="s">
        <v>0</v>
      </c>
      <c r="F107" s="26" t="s">
        <v>0</v>
      </c>
      <c r="G107" s="27" t="s">
        <v>0</v>
      </c>
      <c r="H107" s="58"/>
      <c r="I107" s="34"/>
    </row>
    <row r="108" spans="1:9" ht="14.45" customHeight="1">
      <c r="A108" s="37" t="s">
        <v>1544</v>
      </c>
      <c r="B108" s="25" t="s">
        <v>17</v>
      </c>
      <c r="C108" s="2" t="s">
        <v>18</v>
      </c>
      <c r="D108" s="7">
        <v>1</v>
      </c>
      <c r="E108" s="18" t="s">
        <v>9</v>
      </c>
      <c r="F108" s="23" t="s">
        <v>1519</v>
      </c>
      <c r="G108" s="24">
        <v>1</v>
      </c>
      <c r="H108" s="56">
        <f>B108-F108</f>
        <v>1913538</v>
      </c>
      <c r="I108" s="33">
        <f>(B108-F108)/F108</f>
        <v>0.13000525581754324</v>
      </c>
    </row>
    <row r="109" spans="1:9" ht="14.45" customHeight="1">
      <c r="A109" s="37" t="s">
        <v>1571</v>
      </c>
      <c r="B109" s="25" t="s">
        <v>117</v>
      </c>
      <c r="C109" s="2" t="s">
        <v>118</v>
      </c>
      <c r="D109" s="2" t="s">
        <v>119</v>
      </c>
      <c r="E109" s="18" t="s">
        <v>13</v>
      </c>
      <c r="F109" s="23" t="s">
        <v>1572</v>
      </c>
      <c r="G109" s="24">
        <v>0.76500000000000001</v>
      </c>
      <c r="H109" s="56">
        <f>B109-F109</f>
        <v>1472397</v>
      </c>
      <c r="I109" s="33">
        <f>(B109-F109)/F109</f>
        <v>0.13079378147320608</v>
      </c>
    </row>
    <row r="110" spans="1:9" ht="14.45" customHeight="1">
      <c r="A110" s="37" t="s">
        <v>1573</v>
      </c>
      <c r="B110" s="25" t="s">
        <v>120</v>
      </c>
      <c r="C110" s="2" t="s">
        <v>121</v>
      </c>
      <c r="D110" s="2" t="s">
        <v>122</v>
      </c>
      <c r="E110" s="18" t="s">
        <v>13</v>
      </c>
      <c r="F110" s="23" t="s">
        <v>1574</v>
      </c>
      <c r="G110" s="24">
        <v>0.14699999999999999</v>
      </c>
      <c r="H110" s="56">
        <f>B110-F110</f>
        <v>267270</v>
      </c>
      <c r="I110" s="33">
        <f>(B110-F110)/F110</f>
        <v>0.12384671310628798</v>
      </c>
    </row>
    <row r="111" spans="1:9" ht="14.45" customHeight="1">
      <c r="A111" s="37" t="s">
        <v>1575</v>
      </c>
      <c r="B111" s="25" t="s">
        <v>123</v>
      </c>
      <c r="C111" s="2" t="s">
        <v>124</v>
      </c>
      <c r="D111" s="2" t="s">
        <v>125</v>
      </c>
      <c r="E111" s="18" t="s">
        <v>13</v>
      </c>
      <c r="F111" s="23" t="s">
        <v>1576</v>
      </c>
      <c r="G111" s="24">
        <v>8.5000000000000006E-2</v>
      </c>
      <c r="H111" s="56">
        <f>B111-F111</f>
        <v>194605</v>
      </c>
      <c r="I111" s="33">
        <f>(B111-F111)/F111</f>
        <v>0.15574255920226004</v>
      </c>
    </row>
    <row r="112" spans="1:9" ht="14.45" customHeight="1">
      <c r="A112" s="106" t="s">
        <v>1577</v>
      </c>
      <c r="B112" s="107" t="s">
        <v>126</v>
      </c>
      <c r="C112" s="108" t="s">
        <v>127</v>
      </c>
      <c r="D112" s="108" t="s">
        <v>128</v>
      </c>
      <c r="E112" s="109" t="s">
        <v>13</v>
      </c>
      <c r="F112" s="69" t="s">
        <v>1578</v>
      </c>
      <c r="G112" s="64">
        <v>4.0000000000000001E-3</v>
      </c>
      <c r="H112" s="56">
        <f>B112-F112</f>
        <v>-20734</v>
      </c>
      <c r="I112" s="68">
        <f>(B112-F112)/F112</f>
        <v>-0.38443282530500239</v>
      </c>
    </row>
    <row r="113" spans="1:9" ht="14.45" customHeight="1">
      <c r="A113" s="103"/>
      <c r="B113" s="21"/>
      <c r="C113" s="1"/>
      <c r="D113" s="1"/>
      <c r="E113" s="16"/>
      <c r="F113" s="51"/>
      <c r="G113" s="62"/>
      <c r="H113" s="104"/>
      <c r="I113" s="105"/>
    </row>
    <row r="114" spans="1:9" s="93" customFormat="1" ht="15" customHeight="1">
      <c r="A114" s="36" t="s">
        <v>53</v>
      </c>
      <c r="B114" s="40" t="s">
        <v>0</v>
      </c>
      <c r="C114" s="6" t="s">
        <v>0</v>
      </c>
      <c r="D114" s="6" t="s">
        <v>0</v>
      </c>
      <c r="E114" s="17" t="s">
        <v>0</v>
      </c>
      <c r="F114" s="26" t="s">
        <v>0</v>
      </c>
      <c r="G114" s="27" t="s">
        <v>0</v>
      </c>
      <c r="H114" s="58"/>
      <c r="I114" s="34"/>
    </row>
    <row r="115" spans="1:9" ht="14.45" customHeight="1">
      <c r="A115" s="37" t="s">
        <v>2251</v>
      </c>
      <c r="B115" s="25" t="s">
        <v>54</v>
      </c>
      <c r="C115" s="2" t="s">
        <v>55</v>
      </c>
      <c r="D115" s="7">
        <v>1</v>
      </c>
      <c r="E115" s="18" t="s">
        <v>9</v>
      </c>
      <c r="F115" s="23" t="s">
        <v>1532</v>
      </c>
      <c r="G115" s="24">
        <v>1</v>
      </c>
      <c r="H115" s="56">
        <f t="shared" ref="H115:H121" si="9">B115-F115</f>
        <v>1746583</v>
      </c>
      <c r="I115" s="33">
        <f t="shared" ref="I115:I121" si="10">(B115-F115)/F115</f>
        <v>0.12024401249073859</v>
      </c>
    </row>
    <row r="116" spans="1:9" ht="14.45" customHeight="1">
      <c r="A116" s="37" t="s">
        <v>1533</v>
      </c>
      <c r="B116" s="25" t="s">
        <v>56</v>
      </c>
      <c r="C116" s="2" t="s">
        <v>57</v>
      </c>
      <c r="D116" s="2" t="s">
        <v>58</v>
      </c>
      <c r="E116" s="18" t="s">
        <v>13</v>
      </c>
      <c r="F116" s="23" t="s">
        <v>1534</v>
      </c>
      <c r="G116" s="24">
        <v>0.71799999999999997</v>
      </c>
      <c r="H116" s="56">
        <f t="shared" si="9"/>
        <v>1438279</v>
      </c>
      <c r="I116" s="33">
        <f t="shared" si="10"/>
        <v>0.13786573102303176</v>
      </c>
    </row>
    <row r="117" spans="1:9" ht="14.45" customHeight="1">
      <c r="A117" s="37" t="s">
        <v>1535</v>
      </c>
      <c r="B117" s="25" t="s">
        <v>59</v>
      </c>
      <c r="C117" s="2" t="s">
        <v>60</v>
      </c>
      <c r="D117" s="2" t="s">
        <v>61</v>
      </c>
      <c r="E117" s="18" t="s">
        <v>13</v>
      </c>
      <c r="F117" s="23" t="s">
        <v>1536</v>
      </c>
      <c r="G117" s="24">
        <v>0.14499999999999999</v>
      </c>
      <c r="H117" s="56">
        <f t="shared" si="9"/>
        <v>-173517</v>
      </c>
      <c r="I117" s="33">
        <f t="shared" si="10"/>
        <v>-8.2106625947031983E-2</v>
      </c>
    </row>
    <row r="118" spans="1:9" ht="14.45" customHeight="1">
      <c r="A118" s="38" t="s">
        <v>2120</v>
      </c>
      <c r="B118" s="25" t="s">
        <v>62</v>
      </c>
      <c r="C118" s="2" t="s">
        <v>63</v>
      </c>
      <c r="D118" s="2" t="s">
        <v>64</v>
      </c>
      <c r="E118" s="18" t="s">
        <v>13</v>
      </c>
      <c r="F118" s="23" t="s">
        <v>1537</v>
      </c>
      <c r="G118" s="24">
        <v>5.0999999999999997E-2</v>
      </c>
      <c r="H118" s="56">
        <f t="shared" si="9"/>
        <v>98326</v>
      </c>
      <c r="I118" s="33">
        <f t="shared" si="10"/>
        <v>0.13358839297480968</v>
      </c>
    </row>
    <row r="119" spans="1:9" ht="14.45" customHeight="1">
      <c r="A119" s="37" t="s">
        <v>1538</v>
      </c>
      <c r="B119" s="25" t="s">
        <v>65</v>
      </c>
      <c r="C119" s="2" t="s">
        <v>66</v>
      </c>
      <c r="D119" s="2" t="s">
        <v>67</v>
      </c>
      <c r="E119" s="18" t="s">
        <v>13</v>
      </c>
      <c r="F119" s="23" t="s">
        <v>1539</v>
      </c>
      <c r="G119" s="24">
        <v>2.8999999999999998E-2</v>
      </c>
      <c r="H119" s="56">
        <f t="shared" si="9"/>
        <v>35858</v>
      </c>
      <c r="I119" s="33">
        <f t="shared" si="10"/>
        <v>8.6492145081419558E-2</v>
      </c>
    </row>
    <row r="120" spans="1:9" ht="14.45" customHeight="1">
      <c r="A120" s="37" t="s">
        <v>2119</v>
      </c>
      <c r="B120" s="25" t="s">
        <v>68</v>
      </c>
      <c r="C120" s="2" t="s">
        <v>69</v>
      </c>
      <c r="D120" s="2" t="s">
        <v>70</v>
      </c>
      <c r="E120" s="18" t="s">
        <v>13</v>
      </c>
      <c r="F120" s="23" t="s">
        <v>1540</v>
      </c>
      <c r="G120" s="24">
        <v>1.9E-2</v>
      </c>
      <c r="H120" s="56">
        <f t="shared" si="9"/>
        <v>98854</v>
      </c>
      <c r="I120" s="33">
        <f t="shared" si="10"/>
        <v>0.3635768482454495</v>
      </c>
    </row>
    <row r="121" spans="1:9" ht="14.45" customHeight="1">
      <c r="A121" s="37" t="s">
        <v>1541</v>
      </c>
      <c r="B121" s="25" t="s">
        <v>71</v>
      </c>
      <c r="C121" s="2" t="s">
        <v>72</v>
      </c>
      <c r="D121" s="2" t="s">
        <v>73</v>
      </c>
      <c r="E121" s="18" t="s">
        <v>13</v>
      </c>
      <c r="F121" s="23" t="s">
        <v>1542</v>
      </c>
      <c r="G121" s="24">
        <v>3.7999999999999999E-2</v>
      </c>
      <c r="H121" s="56">
        <f t="shared" si="9"/>
        <v>248783</v>
      </c>
      <c r="I121" s="33">
        <f t="shared" si="10"/>
        <v>0.44661924902519767</v>
      </c>
    </row>
    <row r="122" spans="1:9" ht="3.75" customHeight="1">
      <c r="A122" s="37"/>
      <c r="B122" s="43"/>
      <c r="C122" s="44"/>
      <c r="D122" s="44"/>
      <c r="E122" s="22"/>
      <c r="F122" s="45"/>
      <c r="G122" s="33"/>
      <c r="H122" s="57"/>
      <c r="I122" s="33"/>
    </row>
    <row r="123" spans="1:9" ht="14.45" customHeight="1" thickBot="1">
      <c r="A123" s="39" t="s">
        <v>2305</v>
      </c>
      <c r="B123" s="31" t="s">
        <v>74</v>
      </c>
      <c r="C123" s="19" t="s">
        <v>13</v>
      </c>
      <c r="D123" s="19" t="s">
        <v>9</v>
      </c>
      <c r="E123" s="20" t="s">
        <v>9</v>
      </c>
      <c r="F123" s="110" t="s">
        <v>1543</v>
      </c>
      <c r="G123" s="32" t="s">
        <v>9</v>
      </c>
      <c r="H123" s="117">
        <f>B123-F123</f>
        <v>-0.80000000000000071</v>
      </c>
      <c r="I123" s="35">
        <f>(B123-F123)/F123</f>
        <v>-2.8880866425992805E-2</v>
      </c>
    </row>
    <row r="124" spans="1:9" ht="15" customHeight="1">
      <c r="A124" s="5"/>
      <c r="B124" s="4"/>
      <c r="C124" s="10"/>
      <c r="D124" s="10"/>
      <c r="E124" s="10"/>
      <c r="F124" s="4"/>
      <c r="G124" s="4"/>
    </row>
    <row r="125" spans="1:9" ht="15" customHeight="1">
      <c r="A125" s="4" t="s">
        <v>2143</v>
      </c>
      <c r="B125" s="4"/>
      <c r="C125" s="10"/>
      <c r="D125" s="10"/>
      <c r="E125" s="10"/>
      <c r="F125" s="4"/>
      <c r="G125" s="4"/>
    </row>
    <row r="126" spans="1:9" ht="15" customHeight="1">
      <c r="A126" s="5" t="s">
        <v>2320</v>
      </c>
      <c r="B126" s="4"/>
      <c r="C126" s="10"/>
      <c r="D126" s="10"/>
      <c r="E126" s="10"/>
      <c r="F126" s="4"/>
      <c r="G126" s="4"/>
    </row>
    <row r="127" spans="1:9" ht="15" customHeight="1">
      <c r="A127" s="11" t="s">
        <v>2321</v>
      </c>
      <c r="B127" s="4"/>
      <c r="C127" s="10"/>
      <c r="D127" s="10"/>
      <c r="E127" s="10"/>
      <c r="F127" s="4"/>
      <c r="G127" s="4"/>
    </row>
    <row r="128" spans="1:9" ht="15" customHeight="1">
      <c r="A128" s="11"/>
      <c r="B128" s="4"/>
      <c r="C128" s="10"/>
      <c r="D128" s="10"/>
      <c r="E128" s="10"/>
      <c r="F128" s="4"/>
      <c r="G128" s="4"/>
    </row>
    <row r="129" spans="1:7" ht="15" customHeight="1">
      <c r="A129" s="93" t="s">
        <v>2164</v>
      </c>
      <c r="B129" s="4"/>
      <c r="C129" s="10"/>
      <c r="D129" s="10"/>
      <c r="E129" s="10"/>
      <c r="F129" s="4"/>
      <c r="G129" s="4"/>
    </row>
    <row r="130" spans="1:7" ht="15" customHeight="1">
      <c r="A130" s="95" t="s">
        <v>2167</v>
      </c>
      <c r="B130" s="96"/>
      <c r="C130" s="96"/>
      <c r="D130" s="10"/>
      <c r="E130" s="10"/>
      <c r="F130" s="4"/>
      <c r="G130" s="4"/>
    </row>
    <row r="131" spans="1:7" ht="15" customHeight="1">
      <c r="A131" s="95" t="s">
        <v>2165</v>
      </c>
      <c r="B131" s="4"/>
      <c r="C131" s="10"/>
      <c r="D131" s="10"/>
      <c r="E131" s="10"/>
    </row>
    <row r="132" spans="1:7" ht="15" customHeight="1">
      <c r="A132" s="95" t="s">
        <v>2166</v>
      </c>
      <c r="B132" s="4"/>
      <c r="C132" s="10"/>
      <c r="D132" s="10"/>
      <c r="E132" s="10"/>
    </row>
    <row r="133" spans="1:7" ht="15" customHeight="1"/>
    <row r="134" spans="1:7" ht="15" customHeight="1">
      <c r="A134" s="97" t="s">
        <v>2157</v>
      </c>
    </row>
    <row r="135" spans="1:7" ht="15" customHeight="1">
      <c r="A135" s="98" t="s">
        <v>2158</v>
      </c>
    </row>
    <row r="136" spans="1:7" ht="15" customHeight="1">
      <c r="A136" s="98" t="s">
        <v>2159</v>
      </c>
    </row>
    <row r="137" spans="1:7" ht="15" customHeight="1">
      <c r="A137" s="98" t="s">
        <v>2160</v>
      </c>
    </row>
    <row r="138" spans="1:7" ht="15" customHeight="1">
      <c r="A138" s="98" t="s">
        <v>2161</v>
      </c>
    </row>
    <row r="139" spans="1:7" ht="15" customHeight="1">
      <c r="A139" s="98" t="s">
        <v>2162</v>
      </c>
    </row>
    <row r="140" spans="1:7" ht="15" customHeight="1">
      <c r="A140" s="98" t="s">
        <v>2163</v>
      </c>
    </row>
    <row r="141" spans="1:7" ht="15" customHeight="1"/>
    <row r="142" spans="1:7" ht="15" customHeight="1"/>
    <row r="143" spans="1:7" ht="15" customHeight="1"/>
    <row r="144" spans="1:7"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1" ht="15" customHeight="1"/>
    <row r="232" ht="15" customHeight="1"/>
    <row r="233" ht="15" customHeight="1"/>
    <row r="234" ht="15" customHeight="1"/>
    <row r="238" ht="15" customHeight="1"/>
    <row r="239" ht="15" customHeight="1"/>
    <row r="240"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1" ht="15" customHeight="1"/>
    <row r="362" ht="15" customHeight="1"/>
    <row r="363" ht="15" customHeight="1"/>
    <row r="364" ht="15" customHeight="1"/>
    <row r="368" ht="15" customHeight="1"/>
    <row r="369" ht="15" customHeight="1"/>
    <row r="370"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1" ht="15" customHeight="1"/>
    <row r="492" ht="15" customHeight="1"/>
    <row r="493" ht="15" customHeight="1"/>
    <row r="494" ht="15" customHeight="1"/>
    <row r="498" ht="15" customHeight="1"/>
    <row r="499" ht="15" customHeight="1"/>
    <row r="500"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1" ht="15" customHeight="1"/>
    <row r="622" ht="15" customHeight="1"/>
    <row r="623" ht="15" customHeight="1"/>
    <row r="624" ht="15" customHeight="1"/>
    <row r="628" ht="15" customHeight="1"/>
    <row r="629" ht="15" customHeight="1"/>
    <row r="630"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1" ht="15" customHeight="1"/>
    <row r="752" ht="15" customHeight="1"/>
    <row r="753" ht="15" customHeight="1"/>
    <row r="754" ht="15" customHeight="1"/>
    <row r="757" ht="15" customHeight="1"/>
    <row r="758" ht="15" customHeight="1"/>
    <row r="759"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80" ht="15" customHeight="1"/>
    <row r="881" ht="15" customHeight="1"/>
    <row r="882" ht="15" customHeight="1"/>
    <row r="883" ht="15" customHeight="1"/>
    <row r="886" ht="15" customHeight="1"/>
    <row r="887" ht="15" customHeight="1"/>
    <row r="888"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9" ht="15" customHeight="1"/>
    <row r="1010" ht="15" customHeight="1"/>
    <row r="1011" ht="15" customHeight="1"/>
    <row r="1012" ht="15" customHeight="1"/>
    <row r="1015" ht="15" customHeight="1"/>
    <row r="1016" ht="15" customHeight="1"/>
    <row r="1017"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8" ht="15" customHeight="1"/>
    <row r="1139" ht="15" customHeight="1"/>
    <row r="1140" ht="15" customHeight="1"/>
    <row r="1141" ht="15" customHeight="1"/>
  </sheetData>
  <mergeCells count="5">
    <mergeCell ref="F4:G4"/>
    <mergeCell ref="H4:I4"/>
    <mergeCell ref="A4:A5"/>
    <mergeCell ref="F31:I31"/>
    <mergeCell ref="B4:E4"/>
  </mergeCells>
  <pageMargins left="0.25" right="0.2" top="0.25" bottom="0.2" header="0.05" footer="0.05"/>
  <pageSetup scale="79" fitToHeight="60" orientation="landscape" r:id="rId1"/>
  <rowBreaks count="3" manualBreakCount="3">
    <brk id="51" max="8" man="1"/>
    <brk id="89" max="8" man="1"/>
    <brk id="13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005"/>
  <sheetViews>
    <sheetView zoomScaleNormal="100" workbookViewId="0">
      <pane xSplit="1" ySplit="5" topLeftCell="B6" activePane="bottomRight" state="frozen"/>
      <selection activeCell="A4" sqref="A4:A5"/>
      <selection pane="topRight" activeCell="A4" sqref="A4:A5"/>
      <selection pane="bottomLeft" activeCell="A4" sqref="A4:A5"/>
      <selection pane="bottomRight" activeCell="A4" sqref="A4:A5"/>
    </sheetView>
  </sheetViews>
  <sheetFormatPr defaultRowHeight="12.75"/>
  <cols>
    <col min="1" max="1" width="58.7109375" style="49" customWidth="1"/>
    <col min="2" max="8" width="13.85546875" style="49" customWidth="1"/>
    <col min="9" max="9" width="13.85546875" style="94" customWidth="1"/>
    <col min="10" max="10" width="14.28515625" style="49" customWidth="1"/>
    <col min="11" max="16384" width="9.140625" style="49"/>
  </cols>
  <sheetData>
    <row r="1" spans="1:9">
      <c r="A1" s="93" t="s">
        <v>2140</v>
      </c>
    </row>
    <row r="2" spans="1:9" s="93" customFormat="1">
      <c r="A2" s="101" t="s">
        <v>2259</v>
      </c>
      <c r="B2" s="101"/>
      <c r="C2" s="101"/>
      <c r="D2" s="101"/>
      <c r="I2" s="102"/>
    </row>
    <row r="3" spans="1:9" ht="13.5" thickBot="1">
      <c r="B3" s="4"/>
      <c r="D3" s="4"/>
      <c r="E3" s="4"/>
      <c r="F3" s="4"/>
      <c r="G3" s="4"/>
      <c r="H3" s="4"/>
    </row>
    <row r="4" spans="1:9" ht="27" customHeight="1">
      <c r="A4" s="126" t="s">
        <v>1</v>
      </c>
      <c r="B4" s="132" t="s">
        <v>2142</v>
      </c>
      <c r="C4" s="133"/>
      <c r="D4" s="133"/>
      <c r="E4" s="134"/>
      <c r="F4" s="124" t="s">
        <v>2141</v>
      </c>
      <c r="G4" s="125"/>
      <c r="H4" s="124" t="s">
        <v>2117</v>
      </c>
      <c r="I4" s="125"/>
    </row>
    <row r="5" spans="1:9" ht="39" thickBot="1">
      <c r="A5" s="127"/>
      <c r="B5" s="120" t="s">
        <v>2</v>
      </c>
      <c r="C5" s="121" t="s">
        <v>3</v>
      </c>
      <c r="D5" s="121" t="s">
        <v>4</v>
      </c>
      <c r="E5" s="122" t="s">
        <v>5</v>
      </c>
      <c r="F5" s="120" t="s">
        <v>2</v>
      </c>
      <c r="G5" s="122" t="s">
        <v>4</v>
      </c>
      <c r="H5" s="123" t="s">
        <v>2116</v>
      </c>
      <c r="I5" s="122" t="s">
        <v>4</v>
      </c>
    </row>
    <row r="6" spans="1:9" s="93" customFormat="1" ht="27" customHeight="1">
      <c r="A6" s="36" t="s">
        <v>2322</v>
      </c>
      <c r="B6" s="40" t="s">
        <v>0</v>
      </c>
      <c r="C6" s="6" t="s">
        <v>0</v>
      </c>
      <c r="D6" s="6" t="s">
        <v>0</v>
      </c>
      <c r="E6" s="17" t="s">
        <v>0</v>
      </c>
      <c r="F6" s="26" t="s">
        <v>0</v>
      </c>
      <c r="G6" s="27" t="s">
        <v>0</v>
      </c>
      <c r="H6" s="58"/>
      <c r="I6" s="34"/>
    </row>
    <row r="7" spans="1:9" ht="14.45" customHeight="1">
      <c r="A7" s="37" t="s">
        <v>2254</v>
      </c>
      <c r="B7" s="25" t="s">
        <v>306</v>
      </c>
      <c r="C7" s="81" t="s">
        <v>2272</v>
      </c>
      <c r="D7" s="7">
        <v>1</v>
      </c>
      <c r="E7" s="18" t="s">
        <v>9</v>
      </c>
      <c r="F7" s="23" t="s">
        <v>1641</v>
      </c>
      <c r="G7" s="24">
        <v>1</v>
      </c>
      <c r="H7" s="56">
        <f t="shared" ref="H7:H19" si="0">B7-F7</f>
        <v>729191</v>
      </c>
      <c r="I7" s="33">
        <f t="shared" ref="I7:I19" si="1">(B7-F7)/F7</f>
        <v>0.28318163071447933</v>
      </c>
    </row>
    <row r="8" spans="1:9" ht="14.45" customHeight="1">
      <c r="A8" s="37" t="s">
        <v>1580</v>
      </c>
      <c r="B8" s="28" t="s">
        <v>307</v>
      </c>
      <c r="C8" s="9" t="s">
        <v>308</v>
      </c>
      <c r="D8" s="2" t="s">
        <v>164</v>
      </c>
      <c r="E8" s="18" t="s">
        <v>13</v>
      </c>
      <c r="F8" s="28" t="s">
        <v>1642</v>
      </c>
      <c r="G8" s="24">
        <v>9.5000000000000001E-2</v>
      </c>
      <c r="H8" s="56">
        <f t="shared" si="0"/>
        <v>-65175</v>
      </c>
      <c r="I8" s="33">
        <f t="shared" si="1"/>
        <v>-0.2661638107061764</v>
      </c>
    </row>
    <row r="9" spans="1:9" ht="14.45" customHeight="1">
      <c r="A9" s="37" t="s">
        <v>1581</v>
      </c>
      <c r="B9" s="28" t="s">
        <v>309</v>
      </c>
      <c r="C9" s="9" t="s">
        <v>310</v>
      </c>
      <c r="D9" s="2" t="s">
        <v>311</v>
      </c>
      <c r="E9" s="18" t="s">
        <v>13</v>
      </c>
      <c r="F9" s="28" t="s">
        <v>1643</v>
      </c>
      <c r="G9" s="24">
        <v>7.2999999999999995E-2</v>
      </c>
      <c r="H9" s="56">
        <f t="shared" si="0"/>
        <v>850</v>
      </c>
      <c r="I9" s="33">
        <f t="shared" si="1"/>
        <v>4.5312549977077178E-3</v>
      </c>
    </row>
    <row r="10" spans="1:9" ht="14.45" customHeight="1">
      <c r="A10" s="37" t="s">
        <v>1582</v>
      </c>
      <c r="B10" s="28" t="s">
        <v>312</v>
      </c>
      <c r="C10" s="9" t="s">
        <v>313</v>
      </c>
      <c r="D10" s="2" t="s">
        <v>139</v>
      </c>
      <c r="E10" s="18" t="s">
        <v>13</v>
      </c>
      <c r="F10" s="28" t="s">
        <v>1644</v>
      </c>
      <c r="G10" s="24">
        <v>0.158</v>
      </c>
      <c r="H10" s="56">
        <f t="shared" si="0"/>
        <v>11365</v>
      </c>
      <c r="I10" s="33">
        <f t="shared" si="1"/>
        <v>2.7914025293324457E-2</v>
      </c>
    </row>
    <row r="11" spans="1:9" ht="14.45" customHeight="1">
      <c r="A11" s="37" t="s">
        <v>1583</v>
      </c>
      <c r="B11" s="28" t="s">
        <v>314</v>
      </c>
      <c r="C11" s="9" t="s">
        <v>315</v>
      </c>
      <c r="D11" s="2" t="s">
        <v>316</v>
      </c>
      <c r="E11" s="18" t="s">
        <v>13</v>
      </c>
      <c r="F11" s="28" t="s">
        <v>1645</v>
      </c>
      <c r="G11" s="24">
        <v>0.151</v>
      </c>
      <c r="H11" s="56">
        <f t="shared" si="0"/>
        <v>24822</v>
      </c>
      <c r="I11" s="33">
        <f t="shared" si="1"/>
        <v>6.3684854642436561E-2</v>
      </c>
    </row>
    <row r="12" spans="1:9" ht="14.45" customHeight="1">
      <c r="A12" s="37" t="s">
        <v>1584</v>
      </c>
      <c r="B12" s="28" t="s">
        <v>317</v>
      </c>
      <c r="C12" s="9" t="s">
        <v>318</v>
      </c>
      <c r="D12" s="2" t="s">
        <v>319</v>
      </c>
      <c r="E12" s="18" t="s">
        <v>52</v>
      </c>
      <c r="F12" s="28" t="s">
        <v>1646</v>
      </c>
      <c r="G12" s="24">
        <v>0.17699999999999999</v>
      </c>
      <c r="H12" s="56">
        <f t="shared" si="0"/>
        <v>87626</v>
      </c>
      <c r="I12" s="33">
        <f t="shared" si="1"/>
        <v>0.19238039619480859</v>
      </c>
    </row>
    <row r="13" spans="1:9" ht="14.45" customHeight="1">
      <c r="A13" s="37" t="s">
        <v>1585</v>
      </c>
      <c r="B13" s="28" t="s">
        <v>320</v>
      </c>
      <c r="C13" s="9" t="s">
        <v>321</v>
      </c>
      <c r="D13" s="2" t="s">
        <v>322</v>
      </c>
      <c r="E13" s="18" t="s">
        <v>52</v>
      </c>
      <c r="F13" s="28" t="s">
        <v>1647</v>
      </c>
      <c r="G13" s="24">
        <v>0.182</v>
      </c>
      <c r="H13" s="56">
        <f t="shared" si="0"/>
        <v>190422</v>
      </c>
      <c r="I13" s="33">
        <f t="shared" si="1"/>
        <v>0.40575145906624022</v>
      </c>
    </row>
    <row r="14" spans="1:9" ht="14.45" customHeight="1">
      <c r="A14" s="37" t="s">
        <v>1586</v>
      </c>
      <c r="B14" s="28" t="s">
        <v>323</v>
      </c>
      <c r="C14" s="9" t="s">
        <v>324</v>
      </c>
      <c r="D14" s="2" t="s">
        <v>325</v>
      </c>
      <c r="E14" s="18" t="s">
        <v>13</v>
      </c>
      <c r="F14" s="28" t="s">
        <v>1648</v>
      </c>
      <c r="G14" s="24">
        <v>8.5000000000000006E-2</v>
      </c>
      <c r="H14" s="56">
        <f t="shared" si="0"/>
        <v>171143</v>
      </c>
      <c r="I14" s="33">
        <f t="shared" si="1"/>
        <v>0.78352493052598804</v>
      </c>
    </row>
    <row r="15" spans="1:9" ht="14.45" customHeight="1">
      <c r="A15" s="37" t="s">
        <v>1587</v>
      </c>
      <c r="B15" s="28" t="s">
        <v>326</v>
      </c>
      <c r="C15" s="9" t="s">
        <v>327</v>
      </c>
      <c r="D15" s="2" t="s">
        <v>328</v>
      </c>
      <c r="E15" s="18" t="s">
        <v>13</v>
      </c>
      <c r="F15" s="28" t="s">
        <v>1649</v>
      </c>
      <c r="G15" s="24">
        <v>5.5E-2</v>
      </c>
      <c r="H15" s="56">
        <f t="shared" si="0"/>
        <v>205833</v>
      </c>
      <c r="I15" s="33">
        <f t="shared" si="1"/>
        <v>1.44322675641565</v>
      </c>
    </row>
    <row r="16" spans="1:9" ht="14.45" customHeight="1">
      <c r="A16" s="37" t="s">
        <v>1588</v>
      </c>
      <c r="B16" s="28" t="s">
        <v>329</v>
      </c>
      <c r="C16" s="9" t="s">
        <v>330</v>
      </c>
      <c r="D16" s="2" t="s">
        <v>98</v>
      </c>
      <c r="E16" s="18" t="s">
        <v>13</v>
      </c>
      <c r="F16" s="28" t="s">
        <v>1650</v>
      </c>
      <c r="G16" s="24">
        <v>1.2E-2</v>
      </c>
      <c r="H16" s="56">
        <f t="shared" si="0"/>
        <v>68576</v>
      </c>
      <c r="I16" s="33">
        <f t="shared" si="1"/>
        <v>2.1954155461646816</v>
      </c>
    </row>
    <row r="17" spans="1:9" ht="14.45" customHeight="1">
      <c r="A17" s="37" t="s">
        <v>1589</v>
      </c>
      <c r="B17" s="28" t="s">
        <v>331</v>
      </c>
      <c r="C17" s="9" t="s">
        <v>332</v>
      </c>
      <c r="D17" s="2" t="s">
        <v>333</v>
      </c>
      <c r="E17" s="18" t="s">
        <v>13</v>
      </c>
      <c r="F17" s="28" t="s">
        <v>1651</v>
      </c>
      <c r="G17" s="24">
        <v>1.1000000000000001E-2</v>
      </c>
      <c r="H17" s="56">
        <f t="shared" si="0"/>
        <v>33729</v>
      </c>
      <c r="I17" s="33">
        <f t="shared" si="1"/>
        <v>1.1809460453065368</v>
      </c>
    </row>
    <row r="18" spans="1:9" ht="14.45" customHeight="1">
      <c r="A18" s="37" t="s">
        <v>1590</v>
      </c>
      <c r="B18" s="53">
        <v>47180</v>
      </c>
      <c r="C18" s="3" t="s">
        <v>2226</v>
      </c>
      <c r="D18" s="2" t="s">
        <v>9</v>
      </c>
      <c r="E18" s="18" t="s">
        <v>9</v>
      </c>
      <c r="F18" s="60">
        <v>36532</v>
      </c>
      <c r="G18" s="24" t="s">
        <v>9</v>
      </c>
      <c r="H18" s="52">
        <f t="shared" si="0"/>
        <v>10648</v>
      </c>
      <c r="I18" s="33">
        <f t="shared" si="1"/>
        <v>0.29147049162378191</v>
      </c>
    </row>
    <row r="19" spans="1:9" ht="14.45" customHeight="1">
      <c r="A19" s="37" t="s">
        <v>2124</v>
      </c>
      <c r="B19" s="53">
        <v>60046</v>
      </c>
      <c r="C19" s="3" t="s">
        <v>2227</v>
      </c>
      <c r="D19" s="2" t="s">
        <v>9</v>
      </c>
      <c r="E19" s="18" t="s">
        <v>9</v>
      </c>
      <c r="F19" s="60">
        <v>47776</v>
      </c>
      <c r="G19" s="24" t="s">
        <v>9</v>
      </c>
      <c r="H19" s="52">
        <f t="shared" si="0"/>
        <v>12270</v>
      </c>
      <c r="I19" s="33">
        <f t="shared" si="1"/>
        <v>0.25682350971198931</v>
      </c>
    </row>
    <row r="20" spans="1:9" ht="3.75" customHeight="1">
      <c r="A20" s="37"/>
      <c r="B20" s="43"/>
      <c r="C20" s="44"/>
      <c r="D20" s="44"/>
      <c r="E20" s="22"/>
      <c r="F20" s="45"/>
      <c r="G20" s="33"/>
      <c r="H20" s="57"/>
      <c r="I20" s="33"/>
    </row>
    <row r="21" spans="1:9" ht="14.45" customHeight="1">
      <c r="A21" s="37" t="s">
        <v>1591</v>
      </c>
      <c r="B21" s="25" t="s">
        <v>335</v>
      </c>
      <c r="C21" s="2" t="s">
        <v>336</v>
      </c>
      <c r="D21" s="2" t="s">
        <v>337</v>
      </c>
      <c r="E21" s="18" t="s">
        <v>13</v>
      </c>
      <c r="F21" s="23" t="s">
        <v>1652</v>
      </c>
      <c r="G21" s="24">
        <v>0.90400000000000003</v>
      </c>
      <c r="H21" s="56">
        <f t="shared" ref="H21:H30" si="2">B21-F21</f>
        <v>654247</v>
      </c>
      <c r="I21" s="33">
        <f t="shared" ref="I21:I29" si="3">(B21-F21)/F21</f>
        <v>0.28121065772863274</v>
      </c>
    </row>
    <row r="22" spans="1:9" ht="14.45" customHeight="1">
      <c r="A22" s="37" t="s">
        <v>1593</v>
      </c>
      <c r="B22" s="53">
        <v>59414</v>
      </c>
      <c r="C22" s="2" t="s">
        <v>2307</v>
      </c>
      <c r="D22" s="2" t="s">
        <v>9</v>
      </c>
      <c r="E22" s="18" t="s">
        <v>9</v>
      </c>
      <c r="F22" s="60">
        <v>47143</v>
      </c>
      <c r="G22" s="24" t="s">
        <v>9</v>
      </c>
      <c r="H22" s="52">
        <f t="shared" si="2"/>
        <v>12271</v>
      </c>
      <c r="I22" s="33">
        <f t="shared" si="3"/>
        <v>0.26029315062681629</v>
      </c>
    </row>
    <row r="23" spans="1:9" ht="14.45" customHeight="1">
      <c r="A23" s="37" t="s">
        <v>1594</v>
      </c>
      <c r="B23" s="25" t="s">
        <v>338</v>
      </c>
      <c r="C23" s="2" t="s">
        <v>339</v>
      </c>
      <c r="D23" s="2" t="s">
        <v>285</v>
      </c>
      <c r="E23" s="18" t="s">
        <v>13</v>
      </c>
      <c r="F23" s="29" t="s">
        <v>1653</v>
      </c>
      <c r="G23" s="24">
        <v>0.13699999999999998</v>
      </c>
      <c r="H23" s="56">
        <f t="shared" si="2"/>
        <v>159052</v>
      </c>
      <c r="I23" s="33">
        <f t="shared" si="3"/>
        <v>0.4496245872721516</v>
      </c>
    </row>
    <row r="24" spans="1:9" ht="14.45" customHeight="1">
      <c r="A24" s="37" t="s">
        <v>1595</v>
      </c>
      <c r="B24" s="53">
        <v>12881</v>
      </c>
      <c r="C24" s="2" t="s">
        <v>2230</v>
      </c>
      <c r="D24" s="2" t="s">
        <v>9</v>
      </c>
      <c r="E24" s="18" t="s">
        <v>9</v>
      </c>
      <c r="F24" s="60">
        <v>9224</v>
      </c>
      <c r="G24" s="24" t="s">
        <v>9</v>
      </c>
      <c r="H24" s="52">
        <f t="shared" si="2"/>
        <v>3657</v>
      </c>
      <c r="I24" s="33">
        <f t="shared" si="3"/>
        <v>0.39646574154379877</v>
      </c>
    </row>
    <row r="25" spans="1:9" ht="14.45" customHeight="1">
      <c r="A25" s="37" t="s">
        <v>1600</v>
      </c>
      <c r="B25" s="25" t="s">
        <v>341</v>
      </c>
      <c r="C25" s="2" t="s">
        <v>342</v>
      </c>
      <c r="D25" s="2" t="s">
        <v>171</v>
      </c>
      <c r="E25" s="18" t="s">
        <v>13</v>
      </c>
      <c r="F25" s="23" t="s">
        <v>1656</v>
      </c>
      <c r="G25" s="24">
        <v>8.5000000000000006E-2</v>
      </c>
      <c r="H25" s="56">
        <f t="shared" si="2"/>
        <v>52045</v>
      </c>
      <c r="I25" s="33">
        <f t="shared" si="3"/>
        <v>0.23644458578470345</v>
      </c>
    </row>
    <row r="26" spans="1:9" ht="14.45" customHeight="1">
      <c r="A26" s="37" t="s">
        <v>1601</v>
      </c>
      <c r="B26" s="53">
        <v>16378</v>
      </c>
      <c r="C26" s="2" t="s">
        <v>2225</v>
      </c>
      <c r="D26" s="2" t="s">
        <v>9</v>
      </c>
      <c r="E26" s="18" t="s">
        <v>9</v>
      </c>
      <c r="F26" s="60">
        <v>12681</v>
      </c>
      <c r="G26" s="24" t="s">
        <v>9</v>
      </c>
      <c r="H26" s="52">
        <f t="shared" si="2"/>
        <v>3697</v>
      </c>
      <c r="I26" s="33">
        <f t="shared" si="3"/>
        <v>0.2915385221985648</v>
      </c>
    </row>
    <row r="27" spans="1:9" ht="14.45" customHeight="1">
      <c r="A27" s="37" t="s">
        <v>1596</v>
      </c>
      <c r="B27" s="25" t="s">
        <v>343</v>
      </c>
      <c r="C27" s="2" t="s">
        <v>344</v>
      </c>
      <c r="D27" s="2" t="s">
        <v>115</v>
      </c>
      <c r="E27" s="18" t="s">
        <v>13</v>
      </c>
      <c r="F27" s="23" t="s">
        <v>1654</v>
      </c>
      <c r="G27" s="24">
        <v>5.5E-2</v>
      </c>
      <c r="H27" s="56">
        <f t="shared" si="2"/>
        <v>10225</v>
      </c>
      <c r="I27" s="33">
        <f t="shared" si="3"/>
        <v>7.2588774829265526E-2</v>
      </c>
    </row>
    <row r="28" spans="1:9" ht="14.45" customHeight="1">
      <c r="A28" s="37" t="s">
        <v>1597</v>
      </c>
      <c r="B28" s="53">
        <v>8337</v>
      </c>
      <c r="C28" s="2" t="s">
        <v>2229</v>
      </c>
      <c r="D28" s="2" t="s">
        <v>9</v>
      </c>
      <c r="E28" s="18" t="s">
        <v>9</v>
      </c>
      <c r="F28" s="60">
        <v>6302</v>
      </c>
      <c r="G28" s="24" t="s">
        <v>9</v>
      </c>
      <c r="H28" s="52">
        <f t="shared" si="2"/>
        <v>2035</v>
      </c>
      <c r="I28" s="33">
        <f t="shared" si="3"/>
        <v>0.32291336083782923</v>
      </c>
    </row>
    <row r="29" spans="1:9" ht="14.45" customHeight="1">
      <c r="A29" s="37" t="s">
        <v>1598</v>
      </c>
      <c r="B29" s="25" t="s">
        <v>345</v>
      </c>
      <c r="C29" s="2" t="s">
        <v>346</v>
      </c>
      <c r="D29" s="2" t="s">
        <v>64</v>
      </c>
      <c r="E29" s="18" t="s">
        <v>13</v>
      </c>
      <c r="F29" s="23" t="s">
        <v>1655</v>
      </c>
      <c r="G29" s="24">
        <v>7.9000000000000001E-2</v>
      </c>
      <c r="H29" s="56">
        <f t="shared" si="2"/>
        <v>-36734</v>
      </c>
      <c r="I29" s="33">
        <f t="shared" si="3"/>
        <v>-0.17991076457422164</v>
      </c>
    </row>
    <row r="30" spans="1:9" ht="14.45" customHeight="1">
      <c r="A30" s="37" t="s">
        <v>1599</v>
      </c>
      <c r="B30" s="53">
        <v>5405</v>
      </c>
      <c r="C30" s="2" t="s">
        <v>2228</v>
      </c>
      <c r="D30" s="2" t="s">
        <v>9</v>
      </c>
      <c r="E30" s="18" t="s">
        <v>9</v>
      </c>
      <c r="F30" s="63">
        <v>4817</v>
      </c>
      <c r="G30" s="64" t="s">
        <v>9</v>
      </c>
      <c r="H30" s="52">
        <f t="shared" si="2"/>
        <v>588</v>
      </c>
      <c r="I30" s="33">
        <f>(B30-F30)/F30</f>
        <v>0.12206767697737181</v>
      </c>
    </row>
    <row r="31" spans="1:9" ht="14.45" customHeight="1">
      <c r="A31" s="37" t="s">
        <v>2129</v>
      </c>
      <c r="B31" s="25" t="s">
        <v>347</v>
      </c>
      <c r="C31" s="2" t="s">
        <v>348</v>
      </c>
      <c r="D31" s="2" t="s">
        <v>282</v>
      </c>
      <c r="E31" s="18" t="s">
        <v>13</v>
      </c>
      <c r="F31" s="128" t="s">
        <v>2252</v>
      </c>
      <c r="G31" s="129"/>
      <c r="H31" s="130"/>
      <c r="I31" s="131"/>
    </row>
    <row r="32" spans="1:9" ht="3.75" customHeight="1">
      <c r="A32" s="37"/>
      <c r="B32" s="43"/>
      <c r="C32" s="44"/>
      <c r="D32" s="44"/>
      <c r="E32" s="22"/>
      <c r="F32" s="67"/>
      <c r="G32" s="71"/>
      <c r="H32" s="46"/>
      <c r="I32" s="33"/>
    </row>
    <row r="33" spans="1:9" ht="14.45" customHeight="1">
      <c r="A33" s="37" t="s">
        <v>2255</v>
      </c>
      <c r="B33" s="25" t="s">
        <v>349</v>
      </c>
      <c r="C33" s="2" t="s">
        <v>350</v>
      </c>
      <c r="D33" s="7">
        <v>1</v>
      </c>
      <c r="E33" s="18" t="s">
        <v>9</v>
      </c>
      <c r="F33" s="51" t="s">
        <v>1657</v>
      </c>
      <c r="G33" s="62">
        <v>1</v>
      </c>
      <c r="H33" s="56">
        <f t="shared" ref="H33:H45" si="4">B33-F33</f>
        <v>532740</v>
      </c>
      <c r="I33" s="33">
        <f t="shared" ref="I33:I45" si="5">(B33-F33)/F33</f>
        <v>0.24423352785277222</v>
      </c>
    </row>
    <row r="34" spans="1:9" ht="14.45" customHeight="1">
      <c r="A34" s="37" t="s">
        <v>1580</v>
      </c>
      <c r="B34" s="25" t="s">
        <v>351</v>
      </c>
      <c r="C34" s="81" t="s">
        <v>2273</v>
      </c>
      <c r="D34" s="2" t="s">
        <v>352</v>
      </c>
      <c r="E34" s="18" t="s">
        <v>13</v>
      </c>
      <c r="F34" s="23" t="s">
        <v>1658</v>
      </c>
      <c r="G34" s="24">
        <v>8.5999999999999993E-2</v>
      </c>
      <c r="H34" s="56">
        <f t="shared" si="4"/>
        <v>-39027</v>
      </c>
      <c r="I34" s="33">
        <f t="shared" si="5"/>
        <v>-0.20741390306122448</v>
      </c>
    </row>
    <row r="35" spans="1:9" ht="14.45" customHeight="1">
      <c r="A35" s="37" t="s">
        <v>1581</v>
      </c>
      <c r="B35" s="25" t="s">
        <v>353</v>
      </c>
      <c r="C35" s="2" t="s">
        <v>354</v>
      </c>
      <c r="D35" s="2" t="s">
        <v>355</v>
      </c>
      <c r="E35" s="18" t="s">
        <v>13</v>
      </c>
      <c r="F35" s="23" t="s">
        <v>1659</v>
      </c>
      <c r="G35" s="24">
        <v>7.4999999999999997E-2</v>
      </c>
      <c r="H35" s="56">
        <f t="shared" si="4"/>
        <v>-32146</v>
      </c>
      <c r="I35" s="33">
        <f t="shared" si="5"/>
        <v>-0.19583546555547432</v>
      </c>
    </row>
    <row r="36" spans="1:9" ht="14.45" customHeight="1">
      <c r="A36" s="37" t="s">
        <v>1582</v>
      </c>
      <c r="B36" s="25" t="s">
        <v>356</v>
      </c>
      <c r="C36" s="2" t="s">
        <v>357</v>
      </c>
      <c r="D36" s="2" t="s">
        <v>358</v>
      </c>
      <c r="E36" s="18" t="s">
        <v>52</v>
      </c>
      <c r="F36" s="23" t="s">
        <v>1660</v>
      </c>
      <c r="G36" s="24">
        <v>0.16699999999999998</v>
      </c>
      <c r="H36" s="56">
        <f t="shared" si="4"/>
        <v>-14382</v>
      </c>
      <c r="I36" s="33">
        <f t="shared" si="5"/>
        <v>-3.9462528159101326E-2</v>
      </c>
    </row>
    <row r="37" spans="1:9" ht="14.45" customHeight="1">
      <c r="A37" s="37" t="s">
        <v>1583</v>
      </c>
      <c r="B37" s="25" t="s">
        <v>359</v>
      </c>
      <c r="C37" s="2" t="s">
        <v>360</v>
      </c>
      <c r="D37" s="2" t="s">
        <v>143</v>
      </c>
      <c r="E37" s="18" t="s">
        <v>52</v>
      </c>
      <c r="F37" s="23" t="s">
        <v>1661</v>
      </c>
      <c r="G37" s="24">
        <v>0.157</v>
      </c>
      <c r="H37" s="56">
        <f t="shared" si="4"/>
        <v>6680</v>
      </c>
      <c r="I37" s="33">
        <f t="shared" si="5"/>
        <v>1.9531935299002351E-2</v>
      </c>
    </row>
    <row r="38" spans="1:9" ht="14.45" customHeight="1">
      <c r="A38" s="37" t="s">
        <v>1584</v>
      </c>
      <c r="B38" s="25" t="s">
        <v>361</v>
      </c>
      <c r="C38" s="2" t="s">
        <v>362</v>
      </c>
      <c r="D38" s="2" t="s">
        <v>363</v>
      </c>
      <c r="E38" s="18" t="s">
        <v>52</v>
      </c>
      <c r="F38" s="23" t="s">
        <v>1662</v>
      </c>
      <c r="G38" s="24">
        <v>0.17800000000000002</v>
      </c>
      <c r="H38" s="56">
        <f t="shared" si="4"/>
        <v>65182</v>
      </c>
      <c r="I38" s="33">
        <f t="shared" si="5"/>
        <v>0.16760779231465481</v>
      </c>
    </row>
    <row r="39" spans="1:9" ht="14.45" customHeight="1">
      <c r="A39" s="37" t="s">
        <v>1585</v>
      </c>
      <c r="B39" s="25" t="s">
        <v>364</v>
      </c>
      <c r="C39" s="2" t="s">
        <v>365</v>
      </c>
      <c r="D39" s="2" t="s">
        <v>366</v>
      </c>
      <c r="E39" s="18" t="s">
        <v>52</v>
      </c>
      <c r="F39" s="23" t="s">
        <v>1663</v>
      </c>
      <c r="G39" s="24">
        <v>0.17899999999999999</v>
      </c>
      <c r="H39" s="56">
        <f t="shared" si="4"/>
        <v>150602</v>
      </c>
      <c r="I39" s="33">
        <f t="shared" si="5"/>
        <v>0.38586611187406483</v>
      </c>
    </row>
    <row r="40" spans="1:9" ht="14.45" customHeight="1">
      <c r="A40" s="37" t="s">
        <v>1586</v>
      </c>
      <c r="B40" s="25" t="s">
        <v>367</v>
      </c>
      <c r="C40" s="2" t="s">
        <v>368</v>
      </c>
      <c r="D40" s="2" t="s">
        <v>325</v>
      </c>
      <c r="E40" s="18" t="s">
        <v>52</v>
      </c>
      <c r="F40" s="23" t="s">
        <v>1664</v>
      </c>
      <c r="G40" s="24">
        <v>8.3000000000000004E-2</v>
      </c>
      <c r="H40" s="56">
        <f t="shared" si="4"/>
        <v>139932</v>
      </c>
      <c r="I40" s="33">
        <f t="shared" si="5"/>
        <v>0.77541407838812815</v>
      </c>
    </row>
    <row r="41" spans="1:9" ht="14.45" customHeight="1">
      <c r="A41" s="37" t="s">
        <v>1587</v>
      </c>
      <c r="B41" s="25" t="s">
        <v>369</v>
      </c>
      <c r="C41" s="2" t="s">
        <v>370</v>
      </c>
      <c r="D41" s="2" t="s">
        <v>328</v>
      </c>
      <c r="E41" s="18" t="s">
        <v>13</v>
      </c>
      <c r="F41" s="23" t="s">
        <v>1665</v>
      </c>
      <c r="G41" s="24">
        <v>5.2999999999999999E-2</v>
      </c>
      <c r="H41" s="56">
        <f t="shared" si="4"/>
        <v>170769</v>
      </c>
      <c r="I41" s="33">
        <f t="shared" si="5"/>
        <v>1.4850511339919299</v>
      </c>
    </row>
    <row r="42" spans="1:9" ht="14.45" customHeight="1">
      <c r="A42" s="37" t="s">
        <v>1588</v>
      </c>
      <c r="B42" s="25" t="s">
        <v>371</v>
      </c>
      <c r="C42" s="2" t="s">
        <v>372</v>
      </c>
      <c r="D42" s="2" t="s">
        <v>98</v>
      </c>
      <c r="E42" s="18" t="s">
        <v>13</v>
      </c>
      <c r="F42" s="23" t="s">
        <v>1666</v>
      </c>
      <c r="G42" s="24">
        <v>1.1000000000000001E-2</v>
      </c>
      <c r="H42" s="56">
        <f t="shared" si="4"/>
        <v>57558</v>
      </c>
      <c r="I42" s="33">
        <f t="shared" si="5"/>
        <v>2.3330225771148312</v>
      </c>
    </row>
    <row r="43" spans="1:9" ht="14.45" customHeight="1">
      <c r="A43" s="37" t="s">
        <v>1589</v>
      </c>
      <c r="B43" s="25" t="s">
        <v>373</v>
      </c>
      <c r="C43" s="2" t="s">
        <v>374</v>
      </c>
      <c r="D43" s="2" t="s">
        <v>333</v>
      </c>
      <c r="E43" s="18" t="s">
        <v>13</v>
      </c>
      <c r="F43" s="23" t="s">
        <v>1667</v>
      </c>
      <c r="G43" s="24">
        <v>1.1000000000000001E-2</v>
      </c>
      <c r="H43" s="56">
        <f t="shared" si="4"/>
        <v>27572</v>
      </c>
      <c r="I43" s="33">
        <f t="shared" si="5"/>
        <v>1.1885507371325115</v>
      </c>
    </row>
    <row r="44" spans="1:9" ht="14.45" customHeight="1">
      <c r="A44" s="37" t="s">
        <v>1602</v>
      </c>
      <c r="B44" s="53">
        <v>47154</v>
      </c>
      <c r="C44" s="2" t="s">
        <v>2231</v>
      </c>
      <c r="D44" s="2" t="s">
        <v>9</v>
      </c>
      <c r="E44" s="18" t="s">
        <v>9</v>
      </c>
      <c r="F44" s="60">
        <v>35980</v>
      </c>
      <c r="G44" s="24" t="s">
        <v>9</v>
      </c>
      <c r="H44" s="52">
        <f t="shared" si="4"/>
        <v>11174</v>
      </c>
      <c r="I44" s="33">
        <f t="shared" si="5"/>
        <v>0.31056142301278489</v>
      </c>
    </row>
    <row r="45" spans="1:9" ht="14.45" customHeight="1">
      <c r="A45" s="37" t="s">
        <v>2136</v>
      </c>
      <c r="B45" s="53">
        <v>60170</v>
      </c>
      <c r="C45" s="2" t="s">
        <v>2232</v>
      </c>
      <c r="D45" s="2" t="s">
        <v>9</v>
      </c>
      <c r="E45" s="18" t="s">
        <v>9</v>
      </c>
      <c r="F45" s="60">
        <v>47174</v>
      </c>
      <c r="G45" s="24" t="s">
        <v>9</v>
      </c>
      <c r="H45" s="52">
        <f t="shared" si="4"/>
        <v>12996</v>
      </c>
      <c r="I45" s="33">
        <f t="shared" si="5"/>
        <v>0.27549073642260569</v>
      </c>
    </row>
    <row r="46" spans="1:9" ht="3.75" customHeight="1">
      <c r="A46" s="37"/>
      <c r="B46" s="43"/>
      <c r="C46" s="44"/>
      <c r="D46" s="44"/>
      <c r="E46" s="22"/>
      <c r="F46" s="45"/>
      <c r="G46" s="33"/>
      <c r="H46" s="57"/>
      <c r="I46" s="33"/>
    </row>
    <row r="47" spans="1:9" ht="14.45" customHeight="1">
      <c r="A47" s="37" t="s">
        <v>1603</v>
      </c>
      <c r="B47" s="53">
        <v>15670</v>
      </c>
      <c r="C47" s="2" t="s">
        <v>2233</v>
      </c>
      <c r="D47" s="2" t="s">
        <v>9</v>
      </c>
      <c r="E47" s="18" t="s">
        <v>9</v>
      </c>
      <c r="F47" s="60">
        <v>11674</v>
      </c>
      <c r="G47" s="24" t="s">
        <v>9</v>
      </c>
      <c r="H47" s="52">
        <f>B47-F47</f>
        <v>3996</v>
      </c>
      <c r="I47" s="33">
        <f>(B47-F47)/F47</f>
        <v>0.34229912626349152</v>
      </c>
    </row>
    <row r="48" spans="1:9" ht="3.75" customHeight="1">
      <c r="A48" s="37"/>
      <c r="B48" s="43"/>
      <c r="C48" s="44"/>
      <c r="D48" s="119"/>
      <c r="E48" s="22"/>
      <c r="F48" s="45"/>
      <c r="G48" s="33"/>
      <c r="H48" s="57"/>
      <c r="I48" s="33"/>
    </row>
    <row r="49" spans="1:9" ht="14.45" customHeight="1">
      <c r="A49" s="37" t="s">
        <v>2253</v>
      </c>
      <c r="B49" s="53">
        <v>21722</v>
      </c>
      <c r="C49" s="115" t="s">
        <v>2234</v>
      </c>
      <c r="D49" s="74" t="s">
        <v>9</v>
      </c>
      <c r="E49" s="22" t="s">
        <v>9</v>
      </c>
      <c r="F49" s="60">
        <v>16645</v>
      </c>
      <c r="G49" s="24" t="s">
        <v>9</v>
      </c>
      <c r="H49" s="52">
        <f>B49-F49</f>
        <v>5077</v>
      </c>
      <c r="I49" s="33">
        <f>(B49-F49)/F49</f>
        <v>0.3050165214779213</v>
      </c>
    </row>
    <row r="50" spans="1:9" ht="14.45" customHeight="1">
      <c r="A50" s="37" t="s">
        <v>2137</v>
      </c>
      <c r="B50" s="53">
        <v>31707</v>
      </c>
      <c r="C50" s="115" t="s">
        <v>2235</v>
      </c>
      <c r="D50" s="74" t="s">
        <v>9</v>
      </c>
      <c r="E50" s="22" t="s">
        <v>9</v>
      </c>
      <c r="F50" s="60">
        <v>25897</v>
      </c>
      <c r="G50" s="24" t="s">
        <v>9</v>
      </c>
      <c r="H50" s="52">
        <f>B50-F50</f>
        <v>5810</v>
      </c>
      <c r="I50" s="33">
        <f>(B50-F50)/F50</f>
        <v>0.22435031084681623</v>
      </c>
    </row>
    <row r="51" spans="1:9" ht="14.45" customHeight="1">
      <c r="A51" s="37" t="s">
        <v>2138</v>
      </c>
      <c r="B51" s="53">
        <v>27784</v>
      </c>
      <c r="C51" s="115" t="s">
        <v>2236</v>
      </c>
      <c r="D51" s="74" t="s">
        <v>9</v>
      </c>
      <c r="E51" s="22" t="s">
        <v>9</v>
      </c>
      <c r="F51" s="60">
        <v>22237</v>
      </c>
      <c r="G51" s="24" t="s">
        <v>9</v>
      </c>
      <c r="H51" s="52">
        <f>B51-F51</f>
        <v>5547</v>
      </c>
      <c r="I51" s="33">
        <f>(B51-F51)/F51</f>
        <v>0.24944911633763547</v>
      </c>
    </row>
    <row r="52" spans="1:9" ht="14.45" customHeight="1">
      <c r="A52" s="37"/>
      <c r="B52" s="25"/>
      <c r="C52" s="10"/>
      <c r="D52" s="74"/>
      <c r="E52" s="22"/>
      <c r="F52" s="23"/>
      <c r="G52" s="24"/>
      <c r="H52" s="56"/>
      <c r="I52" s="33"/>
    </row>
    <row r="53" spans="1:9" s="93" customFormat="1" ht="27" customHeight="1">
      <c r="A53" s="36" t="s">
        <v>2139</v>
      </c>
      <c r="B53" s="40" t="s">
        <v>0</v>
      </c>
      <c r="C53" s="6" t="s">
        <v>0</v>
      </c>
      <c r="D53" s="89" t="s">
        <v>0</v>
      </c>
      <c r="E53" s="17"/>
      <c r="F53" s="80"/>
      <c r="G53" s="27"/>
      <c r="H53" s="58"/>
      <c r="I53" s="34"/>
    </row>
    <row r="54" spans="1:9" ht="14.45" customHeight="1">
      <c r="A54" s="37" t="s">
        <v>2256</v>
      </c>
      <c r="B54" s="25" t="s">
        <v>9</v>
      </c>
      <c r="C54" s="2" t="s">
        <v>9</v>
      </c>
      <c r="D54" s="2" t="s">
        <v>176</v>
      </c>
      <c r="E54" s="18" t="s">
        <v>52</v>
      </c>
      <c r="F54" s="25" t="s">
        <v>9</v>
      </c>
      <c r="G54" s="24">
        <v>0.19500000000000001</v>
      </c>
      <c r="H54" s="56" t="s">
        <v>9</v>
      </c>
      <c r="I54" s="33">
        <f t="shared" ref="I54:I62" si="6">D54-G54</f>
        <v>-1.7000000000000015E-2</v>
      </c>
    </row>
    <row r="55" spans="1:9" ht="14.45" customHeight="1">
      <c r="A55" s="37" t="s">
        <v>188</v>
      </c>
      <c r="B55" s="25" t="s">
        <v>9</v>
      </c>
      <c r="C55" s="2" t="s">
        <v>9</v>
      </c>
      <c r="D55" s="2" t="s">
        <v>376</v>
      </c>
      <c r="E55" s="18" t="s">
        <v>46</v>
      </c>
      <c r="F55" s="25" t="s">
        <v>9</v>
      </c>
      <c r="G55" s="24">
        <v>0.23199999999999998</v>
      </c>
      <c r="H55" s="56" t="s">
        <v>9</v>
      </c>
      <c r="I55" s="33">
        <f t="shared" si="6"/>
        <v>-7.9999999999999793E-3</v>
      </c>
    </row>
    <row r="56" spans="1:9" ht="14.45" customHeight="1">
      <c r="A56" s="37" t="s">
        <v>190</v>
      </c>
      <c r="B56" s="25" t="s">
        <v>9</v>
      </c>
      <c r="C56" s="2" t="s">
        <v>9</v>
      </c>
      <c r="D56" s="2" t="s">
        <v>377</v>
      </c>
      <c r="E56" s="18" t="s">
        <v>378</v>
      </c>
      <c r="F56" s="25" t="s">
        <v>9</v>
      </c>
      <c r="G56" s="24">
        <v>0.21299999999999999</v>
      </c>
      <c r="H56" s="56" t="s">
        <v>9</v>
      </c>
      <c r="I56" s="33">
        <f t="shared" si="6"/>
        <v>-4.0000000000000036E-3</v>
      </c>
    </row>
    <row r="57" spans="1:9" ht="14.45" customHeight="1">
      <c r="A57" s="37" t="s">
        <v>2257</v>
      </c>
      <c r="B57" s="25" t="s">
        <v>9</v>
      </c>
      <c r="C57" s="2" t="s">
        <v>9</v>
      </c>
      <c r="D57" s="2" t="s">
        <v>199</v>
      </c>
      <c r="E57" s="18" t="s">
        <v>52</v>
      </c>
      <c r="F57" s="25" t="s">
        <v>9</v>
      </c>
      <c r="G57" s="24">
        <v>0.14899999999999999</v>
      </c>
      <c r="H57" s="56" t="s">
        <v>9</v>
      </c>
      <c r="I57" s="33">
        <f t="shared" si="6"/>
        <v>-2.4999999999999994E-2</v>
      </c>
    </row>
    <row r="58" spans="1:9" ht="14.45" customHeight="1">
      <c r="A58" s="37" t="s">
        <v>188</v>
      </c>
      <c r="B58" s="25" t="s">
        <v>9</v>
      </c>
      <c r="C58" s="2" t="s">
        <v>9</v>
      </c>
      <c r="D58" s="2" t="s">
        <v>158</v>
      </c>
      <c r="E58" s="18" t="s">
        <v>46</v>
      </c>
      <c r="F58" s="25" t="s">
        <v>9</v>
      </c>
      <c r="G58" s="24">
        <v>0.17499999999999999</v>
      </c>
      <c r="H58" s="56" t="s">
        <v>9</v>
      </c>
      <c r="I58" s="33">
        <f t="shared" si="6"/>
        <v>-2.1999999999999992E-2</v>
      </c>
    </row>
    <row r="59" spans="1:9" ht="14.45" customHeight="1">
      <c r="A59" s="37" t="s">
        <v>190</v>
      </c>
      <c r="B59" s="25" t="s">
        <v>9</v>
      </c>
      <c r="C59" s="2" t="s">
        <v>9</v>
      </c>
      <c r="D59" s="2" t="s">
        <v>266</v>
      </c>
      <c r="E59" s="18" t="s">
        <v>378</v>
      </c>
      <c r="F59" s="25" t="s">
        <v>9</v>
      </c>
      <c r="G59" s="24">
        <v>0.157</v>
      </c>
      <c r="H59" s="56" t="s">
        <v>9</v>
      </c>
      <c r="I59" s="33">
        <f t="shared" si="6"/>
        <v>-3.6000000000000004E-2</v>
      </c>
    </row>
    <row r="60" spans="1:9" ht="14.45" customHeight="1">
      <c r="A60" s="37" t="s">
        <v>2314</v>
      </c>
      <c r="B60" s="25" t="s">
        <v>9</v>
      </c>
      <c r="C60" s="2" t="s">
        <v>9</v>
      </c>
      <c r="D60" s="2" t="s">
        <v>379</v>
      </c>
      <c r="E60" s="18" t="s">
        <v>380</v>
      </c>
      <c r="F60" s="25" t="s">
        <v>9</v>
      </c>
      <c r="G60" s="24">
        <v>0.35399999999999998</v>
      </c>
      <c r="H60" s="56" t="s">
        <v>9</v>
      </c>
      <c r="I60" s="33">
        <f t="shared" si="6"/>
        <v>-1.8999999999999961E-2</v>
      </c>
    </row>
    <row r="61" spans="1:9" ht="14.45" customHeight="1">
      <c r="A61" s="37" t="s">
        <v>188</v>
      </c>
      <c r="B61" s="25" t="s">
        <v>9</v>
      </c>
      <c r="C61" s="2" t="s">
        <v>9</v>
      </c>
      <c r="D61" s="2" t="s">
        <v>381</v>
      </c>
      <c r="E61" s="18" t="s">
        <v>380</v>
      </c>
      <c r="F61" s="25" t="s">
        <v>9</v>
      </c>
      <c r="G61" s="24">
        <v>0.41899999999999998</v>
      </c>
      <c r="H61" s="56" t="s">
        <v>9</v>
      </c>
      <c r="I61" s="33">
        <f t="shared" si="6"/>
        <v>-1.0000000000000009E-2</v>
      </c>
    </row>
    <row r="62" spans="1:9" ht="14.45" customHeight="1">
      <c r="A62" s="37" t="s">
        <v>190</v>
      </c>
      <c r="B62" s="25" t="s">
        <v>9</v>
      </c>
      <c r="C62" s="2" t="s">
        <v>9</v>
      </c>
      <c r="D62" s="2" t="s">
        <v>382</v>
      </c>
      <c r="E62" s="18" t="s">
        <v>383</v>
      </c>
      <c r="F62" s="25" t="s">
        <v>9</v>
      </c>
      <c r="G62" s="24">
        <v>0.41199999999999998</v>
      </c>
      <c r="H62" s="56" t="s">
        <v>9</v>
      </c>
      <c r="I62" s="33">
        <f t="shared" si="6"/>
        <v>2.200000000000002E-2</v>
      </c>
    </row>
    <row r="63" spans="1:9" ht="3.75" customHeight="1">
      <c r="A63" s="37"/>
      <c r="B63" s="43"/>
      <c r="C63" s="44"/>
      <c r="D63" s="44"/>
      <c r="E63" s="22"/>
      <c r="F63" s="45"/>
      <c r="G63" s="33"/>
      <c r="H63" s="57"/>
      <c r="I63" s="33"/>
    </row>
    <row r="64" spans="1:9" ht="14.45" customHeight="1">
      <c r="A64" s="37" t="s">
        <v>2313</v>
      </c>
      <c r="B64" s="25" t="s">
        <v>9</v>
      </c>
      <c r="C64" s="2" t="s">
        <v>9</v>
      </c>
      <c r="D64" s="2" t="s">
        <v>366</v>
      </c>
      <c r="E64" s="18" t="s">
        <v>52</v>
      </c>
      <c r="F64" s="25" t="s">
        <v>9</v>
      </c>
      <c r="G64" s="24">
        <v>0.221</v>
      </c>
      <c r="H64" s="56" t="s">
        <v>9</v>
      </c>
      <c r="I64" s="33">
        <f>D64-G64</f>
        <v>-2.1999999999999992E-2</v>
      </c>
    </row>
    <row r="65" spans="1:9" ht="14.45" customHeight="1">
      <c r="A65" s="37" t="s">
        <v>2315</v>
      </c>
      <c r="B65" s="25" t="s">
        <v>9</v>
      </c>
      <c r="C65" s="2" t="s">
        <v>9</v>
      </c>
      <c r="D65" s="2" t="s">
        <v>384</v>
      </c>
      <c r="E65" s="18" t="s">
        <v>194</v>
      </c>
      <c r="F65" s="25" t="s">
        <v>9</v>
      </c>
      <c r="G65" s="24">
        <v>0.27200000000000002</v>
      </c>
      <c r="H65" s="56" t="s">
        <v>9</v>
      </c>
      <c r="I65" s="33">
        <f>D65-G65</f>
        <v>-9.000000000000008E-3</v>
      </c>
    </row>
    <row r="66" spans="1:9" ht="14.45" customHeight="1">
      <c r="A66" s="37" t="s">
        <v>2316</v>
      </c>
      <c r="B66" s="25" t="s">
        <v>9</v>
      </c>
      <c r="C66" s="2" t="s">
        <v>9</v>
      </c>
      <c r="D66" s="2" t="s">
        <v>386</v>
      </c>
      <c r="E66" s="18" t="s">
        <v>52</v>
      </c>
      <c r="F66" s="25" t="s">
        <v>9</v>
      </c>
      <c r="G66" s="24">
        <v>0.192</v>
      </c>
      <c r="H66" s="56" t="s">
        <v>9</v>
      </c>
      <c r="I66" s="33">
        <f>D66-G66</f>
        <v>-2.5999999999999995E-2</v>
      </c>
    </row>
    <row r="67" spans="1:9" ht="14.45" customHeight="1">
      <c r="A67" s="37" t="s">
        <v>2317</v>
      </c>
      <c r="B67" s="25" t="s">
        <v>9</v>
      </c>
      <c r="C67" s="2" t="s">
        <v>9</v>
      </c>
      <c r="D67" s="2" t="s">
        <v>388</v>
      </c>
      <c r="E67" s="18" t="s">
        <v>46</v>
      </c>
      <c r="F67" s="25" t="s">
        <v>9</v>
      </c>
      <c r="G67" s="24">
        <v>0.13900000000000001</v>
      </c>
      <c r="H67" s="56" t="s">
        <v>9</v>
      </c>
      <c r="I67" s="33">
        <f>D67-G67</f>
        <v>-1.0000000000000009E-3</v>
      </c>
    </row>
    <row r="68" spans="1:9" ht="14.45" customHeight="1">
      <c r="A68" s="106" t="s">
        <v>2318</v>
      </c>
      <c r="B68" s="107" t="s">
        <v>9</v>
      </c>
      <c r="C68" s="108" t="s">
        <v>9</v>
      </c>
      <c r="D68" s="108" t="s">
        <v>390</v>
      </c>
      <c r="E68" s="109" t="s">
        <v>46</v>
      </c>
      <c r="F68" s="107" t="s">
        <v>9</v>
      </c>
      <c r="G68" s="64">
        <v>0.36499999999999999</v>
      </c>
      <c r="H68" s="56" t="s">
        <v>9</v>
      </c>
      <c r="I68" s="68">
        <f>D68-G68</f>
        <v>-4.5999999999999985E-2</v>
      </c>
    </row>
    <row r="69" spans="1:9" ht="14.45" customHeight="1">
      <c r="A69" s="103"/>
      <c r="B69" s="111"/>
      <c r="C69" s="74"/>
      <c r="D69" s="74"/>
      <c r="E69" s="91"/>
      <c r="F69" s="51"/>
      <c r="G69" s="62"/>
      <c r="H69" s="104"/>
      <c r="I69" s="105"/>
    </row>
    <row r="70" spans="1:9" s="93" customFormat="1" ht="15" customHeight="1">
      <c r="A70" s="92" t="s">
        <v>6</v>
      </c>
      <c r="B70" s="112" t="s">
        <v>0</v>
      </c>
      <c r="C70" s="77" t="s">
        <v>0</v>
      </c>
      <c r="D70" s="77" t="s">
        <v>0</v>
      </c>
      <c r="E70" s="113" t="s">
        <v>0</v>
      </c>
      <c r="F70" s="90"/>
      <c r="G70" s="91"/>
      <c r="H70" s="54"/>
      <c r="I70" s="91"/>
    </row>
    <row r="71" spans="1:9" ht="14.45" customHeight="1">
      <c r="A71" s="37" t="s">
        <v>2247</v>
      </c>
      <c r="B71" s="25" t="s">
        <v>202</v>
      </c>
      <c r="C71" s="1" t="s">
        <v>203</v>
      </c>
      <c r="D71" s="114">
        <v>1</v>
      </c>
      <c r="E71" s="18" t="s">
        <v>9</v>
      </c>
      <c r="F71" s="23" t="s">
        <v>1604</v>
      </c>
      <c r="G71" s="24">
        <v>1</v>
      </c>
      <c r="H71" s="56">
        <f>B71-F71</f>
        <v>2016901</v>
      </c>
      <c r="I71" s="33">
        <f>(B71-F71)/F71</f>
        <v>0.27613154802398809</v>
      </c>
    </row>
    <row r="72" spans="1:9" ht="14.45" customHeight="1">
      <c r="A72" s="37" t="s">
        <v>1514</v>
      </c>
      <c r="B72" s="25" t="s">
        <v>204</v>
      </c>
      <c r="C72" s="2" t="s">
        <v>205</v>
      </c>
      <c r="D72" s="2" t="s">
        <v>206</v>
      </c>
      <c r="E72" s="18" t="s">
        <v>13</v>
      </c>
      <c r="F72" s="23" t="s">
        <v>1605</v>
      </c>
      <c r="G72" s="24">
        <v>0.60599999999999998</v>
      </c>
      <c r="H72" s="56">
        <f>B72-F72</f>
        <v>1867723</v>
      </c>
      <c r="I72" s="33">
        <f>(B72-F72)/F72</f>
        <v>0.42168757392762468</v>
      </c>
    </row>
    <row r="73" spans="1:9" ht="14.45" customHeight="1">
      <c r="A73" s="37" t="s">
        <v>1516</v>
      </c>
      <c r="B73" s="25" t="s">
        <v>207</v>
      </c>
      <c r="C73" s="2" t="s">
        <v>208</v>
      </c>
      <c r="D73" s="2" t="s">
        <v>209</v>
      </c>
      <c r="E73" s="18" t="s">
        <v>13</v>
      </c>
      <c r="F73" s="23" t="s">
        <v>1606</v>
      </c>
      <c r="G73" s="24">
        <v>0.60299999999999998</v>
      </c>
      <c r="H73" s="56">
        <f>B73-F73</f>
        <v>1865487</v>
      </c>
      <c r="I73" s="33">
        <f>(B73-F73)/F73</f>
        <v>0.42345798815762142</v>
      </c>
    </row>
    <row r="74" spans="1:9" ht="14.45" customHeight="1">
      <c r="A74" s="37" t="s">
        <v>1518</v>
      </c>
      <c r="B74" s="25" t="s">
        <v>210</v>
      </c>
      <c r="C74" s="81" t="s">
        <v>211</v>
      </c>
      <c r="D74" s="2" t="s">
        <v>212</v>
      </c>
      <c r="E74" s="18" t="s">
        <v>13</v>
      </c>
      <c r="F74" s="23" t="s">
        <v>1607</v>
      </c>
      <c r="G74" s="24">
        <v>0.54200000000000004</v>
      </c>
      <c r="H74" s="56">
        <f>B74-F74</f>
        <v>1646996</v>
      </c>
      <c r="I74" s="33">
        <f>(B74-F74)/F74</f>
        <v>0.41616671370768549</v>
      </c>
    </row>
    <row r="75" spans="1:9" ht="14.45" customHeight="1">
      <c r="A75" s="37" t="s">
        <v>1520</v>
      </c>
      <c r="B75" s="25" t="s">
        <v>213</v>
      </c>
      <c r="C75" s="2" t="s">
        <v>214</v>
      </c>
      <c r="D75" s="2" t="s">
        <v>215</v>
      </c>
      <c r="E75" s="18" t="s">
        <v>13</v>
      </c>
      <c r="F75" s="23" t="s">
        <v>1608</v>
      </c>
      <c r="G75" s="24">
        <v>6.0999999999999999E-2</v>
      </c>
      <c r="H75" s="56">
        <f>B75-F75</f>
        <v>218491</v>
      </c>
      <c r="I75" s="33">
        <f>(B75-F75)/F75</f>
        <v>0.48789261900827552</v>
      </c>
    </row>
    <row r="76" spans="1:9" ht="14.45" customHeight="1">
      <c r="A76" s="37" t="s">
        <v>2115</v>
      </c>
      <c r="B76" s="25" t="s">
        <v>9</v>
      </c>
      <c r="C76" s="2" t="s">
        <v>9</v>
      </c>
      <c r="D76" s="2" t="s">
        <v>222</v>
      </c>
      <c r="E76" s="18" t="s">
        <v>13</v>
      </c>
      <c r="F76" s="25" t="s">
        <v>9</v>
      </c>
      <c r="G76" s="24">
        <v>0.10199999999999999</v>
      </c>
      <c r="H76" s="8" t="s">
        <v>9</v>
      </c>
      <c r="I76" s="33">
        <f>D76-G76</f>
        <v>4.0000000000000036E-3</v>
      </c>
    </row>
    <row r="77" spans="1:9" ht="14.45" customHeight="1">
      <c r="A77" s="37" t="s">
        <v>1522</v>
      </c>
      <c r="B77" s="25" t="s">
        <v>216</v>
      </c>
      <c r="C77" s="2" t="s">
        <v>217</v>
      </c>
      <c r="D77" s="2" t="s">
        <v>218</v>
      </c>
      <c r="E77" s="18" t="s">
        <v>13</v>
      </c>
      <c r="F77" s="23" t="s">
        <v>1609</v>
      </c>
      <c r="G77" s="24">
        <v>3.0000000000000001E-3</v>
      </c>
      <c r="H77" s="56">
        <f>B77-F77</f>
        <v>2236</v>
      </c>
      <c r="I77" s="33">
        <f>(B77-F77)/F77</f>
        <v>9.3957475418102357E-2</v>
      </c>
    </row>
    <row r="78" spans="1:9" ht="14.45" customHeight="1">
      <c r="A78" s="37" t="s">
        <v>1524</v>
      </c>
      <c r="B78" s="41" t="s">
        <v>219</v>
      </c>
      <c r="C78" s="42" t="s">
        <v>220</v>
      </c>
      <c r="D78" s="42" t="s">
        <v>221</v>
      </c>
      <c r="E78" s="55" t="s">
        <v>13</v>
      </c>
      <c r="F78" s="50" t="s">
        <v>1610</v>
      </c>
      <c r="G78" s="61">
        <v>0.39399999999999996</v>
      </c>
      <c r="H78" s="56">
        <f>B78-F78</f>
        <v>149178</v>
      </c>
      <c r="I78" s="33">
        <f>(B78-F78)/F78</f>
        <v>5.1888577542428295E-2</v>
      </c>
    </row>
    <row r="79" spans="1:9" ht="3.75" customHeight="1">
      <c r="A79" s="37"/>
      <c r="B79" s="43"/>
      <c r="C79" s="44"/>
      <c r="D79" s="44"/>
      <c r="E79" s="22"/>
      <c r="F79" s="45"/>
      <c r="G79" s="33"/>
      <c r="H79" s="57"/>
      <c r="I79" s="33"/>
    </row>
    <row r="80" spans="1:9" ht="14.45" customHeight="1">
      <c r="A80" s="37" t="s">
        <v>2248</v>
      </c>
      <c r="B80" s="21" t="s">
        <v>223</v>
      </c>
      <c r="C80" s="1" t="s">
        <v>224</v>
      </c>
      <c r="D80" s="7">
        <v>1</v>
      </c>
      <c r="E80" s="16" t="s">
        <v>9</v>
      </c>
      <c r="F80" s="51" t="s">
        <v>1611</v>
      </c>
      <c r="G80" s="62">
        <v>1</v>
      </c>
      <c r="H80" s="56">
        <f>B80-F80</f>
        <v>1030597</v>
      </c>
      <c r="I80" s="33">
        <f>(B80-F80)/F80</f>
        <v>0.28758842755979142</v>
      </c>
    </row>
    <row r="81" spans="1:9" ht="14.45" customHeight="1">
      <c r="A81" s="37" t="s">
        <v>1514</v>
      </c>
      <c r="B81" s="25" t="s">
        <v>225</v>
      </c>
      <c r="C81" s="81" t="s">
        <v>2270</v>
      </c>
      <c r="D81" s="2" t="s">
        <v>226</v>
      </c>
      <c r="E81" s="18" t="s">
        <v>13</v>
      </c>
      <c r="F81" s="23" t="s">
        <v>1612</v>
      </c>
      <c r="G81" s="24">
        <v>0.52100000000000002</v>
      </c>
      <c r="H81" s="56">
        <f>B81-F81</f>
        <v>816168</v>
      </c>
      <c r="I81" s="33">
        <f>(B81-F81)/F81</f>
        <v>0.43693807998817941</v>
      </c>
    </row>
    <row r="82" spans="1:9" ht="14.45" customHeight="1">
      <c r="A82" s="37" t="s">
        <v>1516</v>
      </c>
      <c r="B82" s="25" t="s">
        <v>227</v>
      </c>
      <c r="C82" s="2" t="s">
        <v>228</v>
      </c>
      <c r="D82" s="2" t="s">
        <v>229</v>
      </c>
      <c r="E82" s="18" t="s">
        <v>13</v>
      </c>
      <c r="F82" s="23" t="s">
        <v>1613</v>
      </c>
      <c r="G82" s="24">
        <v>0.52100000000000002</v>
      </c>
      <c r="H82" s="56">
        <f>B82-F82</f>
        <v>815177</v>
      </c>
      <c r="I82" s="33">
        <f>(B82-F82)/F82</f>
        <v>0.43701138395310252</v>
      </c>
    </row>
    <row r="83" spans="1:9" ht="14.45" customHeight="1">
      <c r="A83" s="37" t="s">
        <v>1518</v>
      </c>
      <c r="B83" s="25" t="s">
        <v>230</v>
      </c>
      <c r="C83" s="2" t="s">
        <v>231</v>
      </c>
      <c r="D83" s="2" t="s">
        <v>232</v>
      </c>
      <c r="E83" s="18" t="s">
        <v>52</v>
      </c>
      <c r="F83" s="23" t="s">
        <v>1614</v>
      </c>
      <c r="G83" s="24">
        <v>0.46</v>
      </c>
      <c r="H83" s="56">
        <f>B83-F83</f>
        <v>725613</v>
      </c>
      <c r="I83" s="33">
        <f>(B83-F83)/F83</f>
        <v>0.44041647016407892</v>
      </c>
    </row>
    <row r="84" spans="1:9" ht="3.75" customHeight="1">
      <c r="A84" s="37"/>
      <c r="B84" s="43"/>
      <c r="C84" s="44"/>
      <c r="D84" s="44"/>
      <c r="E84" s="22"/>
      <c r="F84" s="45"/>
      <c r="G84" s="33"/>
      <c r="H84" s="57"/>
      <c r="I84" s="33"/>
    </row>
    <row r="85" spans="1:9" ht="14.45" customHeight="1">
      <c r="A85" s="37" t="s">
        <v>2249</v>
      </c>
      <c r="B85" s="25" t="s">
        <v>233</v>
      </c>
      <c r="C85" s="2" t="s">
        <v>234</v>
      </c>
      <c r="D85" s="7">
        <v>1</v>
      </c>
      <c r="E85" s="18" t="s">
        <v>9</v>
      </c>
      <c r="F85" s="23" t="s">
        <v>1615</v>
      </c>
      <c r="G85" s="24">
        <v>1</v>
      </c>
      <c r="H85" s="56">
        <f>B85-F85</f>
        <v>220962</v>
      </c>
      <c r="I85" s="33">
        <f>(B85-F85)/F85</f>
        <v>0.17140077911560606</v>
      </c>
    </row>
    <row r="86" spans="1:9" ht="14.45" customHeight="1">
      <c r="A86" s="37" t="s">
        <v>2118</v>
      </c>
      <c r="B86" s="25" t="s">
        <v>235</v>
      </c>
      <c r="C86" s="81" t="s">
        <v>2271</v>
      </c>
      <c r="D86" s="2" t="s">
        <v>229</v>
      </c>
      <c r="E86" s="18" t="s">
        <v>194</v>
      </c>
      <c r="F86" s="23" t="s">
        <v>1616</v>
      </c>
      <c r="G86" s="24">
        <v>0.46700000000000003</v>
      </c>
      <c r="H86" s="56">
        <f>B86-F86</f>
        <v>275875</v>
      </c>
      <c r="I86" s="33">
        <f>(B86-F86)/F86</f>
        <v>0.45849717630556397</v>
      </c>
    </row>
    <row r="87" spans="1:9" ht="3.75" customHeight="1">
      <c r="A87" s="37"/>
      <c r="B87" s="43"/>
      <c r="C87" s="44"/>
      <c r="D87" s="44"/>
      <c r="E87" s="22"/>
      <c r="F87" s="45"/>
      <c r="G87" s="33"/>
      <c r="H87" s="57"/>
      <c r="I87" s="33"/>
    </row>
    <row r="88" spans="1:9" ht="14.45" customHeight="1">
      <c r="A88" s="37" t="s">
        <v>2250</v>
      </c>
      <c r="B88" s="25" t="s">
        <v>236</v>
      </c>
      <c r="C88" s="2" t="s">
        <v>237</v>
      </c>
      <c r="D88" s="7">
        <v>1</v>
      </c>
      <c r="E88" s="18" t="s">
        <v>9</v>
      </c>
      <c r="F88" s="30">
        <v>2389314</v>
      </c>
      <c r="G88" s="24">
        <v>1</v>
      </c>
      <c r="H88" s="56">
        <f>B88-F88</f>
        <v>482596</v>
      </c>
      <c r="I88" s="33">
        <f>(B88-F88)/F88</f>
        <v>0.20198098701133463</v>
      </c>
    </row>
    <row r="89" spans="1:9" ht="14.45" customHeight="1">
      <c r="A89" s="37" t="s">
        <v>2118</v>
      </c>
      <c r="B89" s="25" t="s">
        <v>238</v>
      </c>
      <c r="C89" s="2" t="s">
        <v>239</v>
      </c>
      <c r="D89" s="2" t="s">
        <v>240</v>
      </c>
      <c r="E89" s="18" t="s">
        <v>46</v>
      </c>
      <c r="F89" s="30">
        <f>765797+135590+341319</f>
        <v>1242706</v>
      </c>
      <c r="G89" s="24">
        <f>F89/F88</f>
        <v>0.52010995624685574</v>
      </c>
      <c r="H89" s="56">
        <f>B89-F89</f>
        <v>609288</v>
      </c>
      <c r="I89" s="33">
        <f>(B89-F89)/F89</f>
        <v>0.49029134807428304</v>
      </c>
    </row>
    <row r="90" spans="1:9" ht="14.45" customHeight="1">
      <c r="A90" s="37"/>
      <c r="B90" s="25"/>
      <c r="C90" s="2"/>
      <c r="D90" s="2"/>
      <c r="E90" s="18"/>
      <c r="F90" s="23"/>
      <c r="G90" s="24"/>
      <c r="H90" s="56"/>
      <c r="I90" s="33"/>
    </row>
    <row r="91" spans="1:9" s="93" customFormat="1" ht="15" customHeight="1">
      <c r="A91" s="36" t="s">
        <v>2121</v>
      </c>
      <c r="B91" s="40" t="s">
        <v>0</v>
      </c>
      <c r="C91" s="6" t="s">
        <v>0</v>
      </c>
      <c r="D91" s="6" t="s">
        <v>0</v>
      </c>
      <c r="E91" s="17" t="s">
        <v>0</v>
      </c>
      <c r="F91" s="26" t="s">
        <v>0</v>
      </c>
      <c r="G91" s="27" t="s">
        <v>0</v>
      </c>
      <c r="H91" s="59"/>
      <c r="I91" s="118"/>
    </row>
    <row r="92" spans="1:9" ht="14.45" customHeight="1">
      <c r="A92" s="37" t="s">
        <v>1544</v>
      </c>
      <c r="B92" s="25" t="s">
        <v>210</v>
      </c>
      <c r="C92" s="2" t="s">
        <v>211</v>
      </c>
      <c r="D92" s="7">
        <v>1</v>
      </c>
      <c r="E92" s="18" t="s">
        <v>9</v>
      </c>
      <c r="F92" s="23" t="s">
        <v>1607</v>
      </c>
      <c r="G92" s="24">
        <v>1</v>
      </c>
      <c r="H92" s="56">
        <f t="shared" ref="H92:H105" si="7">B92-F92</f>
        <v>1646996</v>
      </c>
      <c r="I92" s="33">
        <f t="shared" ref="I92:I105" si="8">(B92-F92)/F92</f>
        <v>0.41616671370768549</v>
      </c>
    </row>
    <row r="93" spans="1:9" ht="14.45" customHeight="1">
      <c r="A93" s="37" t="s">
        <v>1545</v>
      </c>
      <c r="B93" s="25" t="s">
        <v>260</v>
      </c>
      <c r="C93" s="2" t="s">
        <v>261</v>
      </c>
      <c r="D93" s="2" t="s">
        <v>115</v>
      </c>
      <c r="E93" s="18" t="s">
        <v>13</v>
      </c>
      <c r="F93" s="23" t="s">
        <v>1624</v>
      </c>
      <c r="G93" s="24">
        <v>4.4999999999999998E-2</v>
      </c>
      <c r="H93" s="56">
        <f t="shared" si="7"/>
        <v>78741</v>
      </c>
      <c r="I93" s="33">
        <f t="shared" si="8"/>
        <v>0.43981522856249161</v>
      </c>
    </row>
    <row r="94" spans="1:9" ht="14.45" customHeight="1">
      <c r="A94" s="37" t="s">
        <v>1547</v>
      </c>
      <c r="B94" s="25" t="s">
        <v>262</v>
      </c>
      <c r="C94" s="2" t="s">
        <v>263</v>
      </c>
      <c r="D94" s="2" t="s">
        <v>76</v>
      </c>
      <c r="E94" s="18" t="s">
        <v>13</v>
      </c>
      <c r="F94" s="23" t="s">
        <v>1625</v>
      </c>
      <c r="G94" s="24">
        <v>0.08</v>
      </c>
      <c r="H94" s="56">
        <f t="shared" si="7"/>
        <v>237591</v>
      </c>
      <c r="I94" s="33">
        <f t="shared" si="8"/>
        <v>0.75152778480692339</v>
      </c>
    </row>
    <row r="95" spans="1:9" ht="14.45" customHeight="1">
      <c r="A95" s="37" t="s">
        <v>1549</v>
      </c>
      <c r="B95" s="25" t="s">
        <v>264</v>
      </c>
      <c r="C95" s="2" t="s">
        <v>265</v>
      </c>
      <c r="D95" s="2" t="s">
        <v>266</v>
      </c>
      <c r="E95" s="18" t="s">
        <v>13</v>
      </c>
      <c r="F95" s="23" t="s">
        <v>1626</v>
      </c>
      <c r="G95" s="24">
        <v>0.17</v>
      </c>
      <c r="H95" s="56">
        <f t="shared" si="7"/>
        <v>5897</v>
      </c>
      <c r="I95" s="33">
        <f t="shared" si="8"/>
        <v>8.7872362301758197E-3</v>
      </c>
    </row>
    <row r="96" spans="1:9" ht="14.45" customHeight="1">
      <c r="A96" s="37" t="s">
        <v>1551</v>
      </c>
      <c r="B96" s="25" t="s">
        <v>267</v>
      </c>
      <c r="C96" s="2" t="s">
        <v>268</v>
      </c>
      <c r="D96" s="2" t="s">
        <v>269</v>
      </c>
      <c r="E96" s="18" t="s">
        <v>13</v>
      </c>
      <c r="F96" s="23" t="s">
        <v>1627</v>
      </c>
      <c r="G96" s="24">
        <v>0.05</v>
      </c>
      <c r="H96" s="56">
        <f t="shared" si="7"/>
        <v>16721</v>
      </c>
      <c r="I96" s="33">
        <f t="shared" si="8"/>
        <v>8.4632866159507214E-2</v>
      </c>
    </row>
    <row r="97" spans="1:9" ht="14.45" customHeight="1">
      <c r="A97" s="37" t="s">
        <v>1553</v>
      </c>
      <c r="B97" s="25" t="s">
        <v>270</v>
      </c>
      <c r="C97" s="2" t="s">
        <v>271</v>
      </c>
      <c r="D97" s="2" t="s">
        <v>200</v>
      </c>
      <c r="E97" s="18" t="s">
        <v>13</v>
      </c>
      <c r="F97" s="23" t="s">
        <v>1628</v>
      </c>
      <c r="G97" s="24">
        <v>0.111</v>
      </c>
      <c r="H97" s="56">
        <f t="shared" si="7"/>
        <v>213189</v>
      </c>
      <c r="I97" s="33">
        <f t="shared" si="8"/>
        <v>0.48564295200497515</v>
      </c>
    </row>
    <row r="98" spans="1:9" ht="14.45" customHeight="1">
      <c r="A98" s="37" t="s">
        <v>1555</v>
      </c>
      <c r="B98" s="25" t="s">
        <v>272</v>
      </c>
      <c r="C98" s="2" t="s">
        <v>273</v>
      </c>
      <c r="D98" s="2" t="s">
        <v>73</v>
      </c>
      <c r="E98" s="18" t="s">
        <v>13</v>
      </c>
      <c r="F98" s="23" t="s">
        <v>1629</v>
      </c>
      <c r="G98" s="24">
        <v>4.4999999999999998E-2</v>
      </c>
      <c r="H98" s="56">
        <f t="shared" si="7"/>
        <v>101028</v>
      </c>
      <c r="I98" s="33">
        <f t="shared" si="8"/>
        <v>0.57183610398872498</v>
      </c>
    </row>
    <row r="99" spans="1:9" ht="14.45" customHeight="1">
      <c r="A99" s="37" t="s">
        <v>1557</v>
      </c>
      <c r="B99" s="25" t="s">
        <v>274</v>
      </c>
      <c r="C99" s="2" t="s">
        <v>275</v>
      </c>
      <c r="D99" s="2" t="s">
        <v>276</v>
      </c>
      <c r="E99" s="18" t="s">
        <v>13</v>
      </c>
      <c r="F99" s="23" t="s">
        <v>1630</v>
      </c>
      <c r="G99" s="24">
        <v>2.2000000000000002E-2</v>
      </c>
      <c r="H99" s="56">
        <f t="shared" si="7"/>
        <v>7454</v>
      </c>
      <c r="I99" s="33">
        <f t="shared" si="8"/>
        <v>8.6929141204459576E-2</v>
      </c>
    </row>
    <row r="100" spans="1:9" ht="14.45" customHeight="1">
      <c r="A100" s="37" t="s">
        <v>1559</v>
      </c>
      <c r="B100" s="25" t="s">
        <v>277</v>
      </c>
      <c r="C100" s="2" t="s">
        <v>278</v>
      </c>
      <c r="D100" s="2" t="s">
        <v>279</v>
      </c>
      <c r="E100" s="18" t="s">
        <v>13</v>
      </c>
      <c r="F100" s="23" t="s">
        <v>1631</v>
      </c>
      <c r="G100" s="24">
        <v>4.4000000000000004E-2</v>
      </c>
      <c r="H100" s="56">
        <f t="shared" si="7"/>
        <v>91605</v>
      </c>
      <c r="I100" s="33">
        <f t="shared" si="8"/>
        <v>0.52377739532171097</v>
      </c>
    </row>
    <row r="101" spans="1:9" ht="14.45" customHeight="1">
      <c r="A101" s="37" t="s">
        <v>1561</v>
      </c>
      <c r="B101" s="25" t="s">
        <v>280</v>
      </c>
      <c r="C101" s="2" t="s">
        <v>281</v>
      </c>
      <c r="D101" s="2" t="s">
        <v>282</v>
      </c>
      <c r="E101" s="18" t="s">
        <v>13</v>
      </c>
      <c r="F101" s="23" t="s">
        <v>1632</v>
      </c>
      <c r="G101" s="24">
        <v>9.3000000000000013E-2</v>
      </c>
      <c r="H101" s="56">
        <f t="shared" si="7"/>
        <v>198166</v>
      </c>
      <c r="I101" s="33">
        <f t="shared" si="8"/>
        <v>0.53956049042537835</v>
      </c>
    </row>
    <row r="102" spans="1:9" ht="14.45" customHeight="1">
      <c r="A102" s="37" t="s">
        <v>1563</v>
      </c>
      <c r="B102" s="25" t="s">
        <v>283</v>
      </c>
      <c r="C102" s="2" t="s">
        <v>284</v>
      </c>
      <c r="D102" s="2" t="s">
        <v>285</v>
      </c>
      <c r="E102" s="18" t="s">
        <v>13</v>
      </c>
      <c r="F102" s="23" t="s">
        <v>1633</v>
      </c>
      <c r="G102" s="24">
        <v>0.14000000000000001</v>
      </c>
      <c r="H102" s="56">
        <f t="shared" si="7"/>
        <v>314454</v>
      </c>
      <c r="I102" s="33">
        <f t="shared" si="8"/>
        <v>0.56799096861594034</v>
      </c>
    </row>
    <row r="103" spans="1:9" ht="14.45" customHeight="1">
      <c r="A103" s="37" t="s">
        <v>1565</v>
      </c>
      <c r="B103" s="25" t="s">
        <v>286</v>
      </c>
      <c r="C103" s="2" t="s">
        <v>287</v>
      </c>
      <c r="D103" s="2" t="s">
        <v>288</v>
      </c>
      <c r="E103" s="18" t="s">
        <v>13</v>
      </c>
      <c r="F103" s="23" t="s">
        <v>1634</v>
      </c>
      <c r="G103" s="24">
        <v>0.106</v>
      </c>
      <c r="H103" s="56">
        <f t="shared" si="7"/>
        <v>224324</v>
      </c>
      <c r="I103" s="33">
        <f t="shared" si="8"/>
        <v>0.53651524827020447</v>
      </c>
    </row>
    <row r="104" spans="1:9" ht="14.45" customHeight="1">
      <c r="A104" s="37" t="s">
        <v>1567</v>
      </c>
      <c r="B104" s="25" t="s">
        <v>289</v>
      </c>
      <c r="C104" s="2" t="s">
        <v>290</v>
      </c>
      <c r="D104" s="2" t="s">
        <v>291</v>
      </c>
      <c r="E104" s="18" t="s">
        <v>13</v>
      </c>
      <c r="F104" s="23" t="s">
        <v>1635</v>
      </c>
      <c r="G104" s="24">
        <v>6.4000000000000001E-2</v>
      </c>
      <c r="H104" s="56">
        <f t="shared" si="7"/>
        <v>95968</v>
      </c>
      <c r="I104" s="33">
        <f t="shared" si="8"/>
        <v>0.37782974669091884</v>
      </c>
    </row>
    <row r="105" spans="1:9" ht="14.45" customHeight="1">
      <c r="A105" s="37" t="s">
        <v>1569</v>
      </c>
      <c r="B105" s="25" t="s">
        <v>292</v>
      </c>
      <c r="C105" s="42" t="s">
        <v>293</v>
      </c>
      <c r="D105" s="42" t="s">
        <v>294</v>
      </c>
      <c r="E105" s="18" t="s">
        <v>13</v>
      </c>
      <c r="F105" s="23" t="s">
        <v>1636</v>
      </c>
      <c r="G105" s="24">
        <v>3.1E-2</v>
      </c>
      <c r="H105" s="56">
        <f t="shared" si="7"/>
        <v>61858</v>
      </c>
      <c r="I105" s="33">
        <f t="shared" si="8"/>
        <v>0.49725480108360998</v>
      </c>
    </row>
    <row r="106" spans="1:9" ht="14.45" customHeight="1">
      <c r="A106" s="37"/>
      <c r="B106" s="43"/>
      <c r="C106" s="74"/>
      <c r="D106" s="74"/>
      <c r="E106" s="22"/>
      <c r="F106" s="23"/>
      <c r="G106" s="24"/>
      <c r="H106" s="56"/>
      <c r="I106" s="33"/>
    </row>
    <row r="107" spans="1:9" s="93" customFormat="1" ht="15" customHeight="1">
      <c r="A107" s="36" t="s">
        <v>116</v>
      </c>
      <c r="B107" s="72" t="s">
        <v>0</v>
      </c>
      <c r="C107" s="75"/>
      <c r="D107" s="76"/>
      <c r="E107" s="73" t="s">
        <v>0</v>
      </c>
      <c r="F107" s="26"/>
      <c r="G107" s="17" t="s">
        <v>0</v>
      </c>
      <c r="H107" s="58"/>
      <c r="I107" s="34"/>
    </row>
    <row r="108" spans="1:9" ht="14.45" customHeight="1">
      <c r="A108" s="37" t="s">
        <v>1544</v>
      </c>
      <c r="B108" s="25" t="s">
        <v>210</v>
      </c>
      <c r="C108" s="1" t="s">
        <v>211</v>
      </c>
      <c r="D108" s="7">
        <v>1</v>
      </c>
      <c r="E108" s="18" t="s">
        <v>9</v>
      </c>
      <c r="F108" s="23" t="s">
        <v>1607</v>
      </c>
      <c r="G108" s="24">
        <v>1</v>
      </c>
      <c r="H108" s="56">
        <f>B108-F108</f>
        <v>1646996</v>
      </c>
      <c r="I108" s="33">
        <f>(B108-F108)/F108</f>
        <v>0.41616671370768549</v>
      </c>
    </row>
    <row r="109" spans="1:9" ht="14.45" customHeight="1">
      <c r="A109" s="37" t="s">
        <v>1571</v>
      </c>
      <c r="B109" s="25" t="s">
        <v>295</v>
      </c>
      <c r="C109" s="2" t="s">
        <v>296</v>
      </c>
      <c r="D109" s="2" t="s">
        <v>297</v>
      </c>
      <c r="E109" s="18" t="s">
        <v>52</v>
      </c>
      <c r="F109" s="23" t="s">
        <v>1637</v>
      </c>
      <c r="G109" s="24">
        <v>0.82900000000000007</v>
      </c>
      <c r="H109" s="56">
        <f>B109-F109</f>
        <v>1292791</v>
      </c>
      <c r="I109" s="33">
        <f>(B109-F109)/F109</f>
        <v>0.39381533806881702</v>
      </c>
    </row>
    <row r="110" spans="1:9" ht="14.45" customHeight="1">
      <c r="A110" s="37" t="s">
        <v>1573</v>
      </c>
      <c r="B110" s="25" t="s">
        <v>298</v>
      </c>
      <c r="C110" s="2" t="s">
        <v>299</v>
      </c>
      <c r="D110" s="2" t="s">
        <v>300</v>
      </c>
      <c r="E110" s="18" t="s">
        <v>13</v>
      </c>
      <c r="F110" s="23" t="s">
        <v>1638</v>
      </c>
      <c r="G110" s="24">
        <v>0.109</v>
      </c>
      <c r="H110" s="56">
        <f>B110-F110</f>
        <v>179812</v>
      </c>
      <c r="I110" s="33">
        <f>(B110-F110)/F110</f>
        <v>0.41601673210356693</v>
      </c>
    </row>
    <row r="111" spans="1:9" ht="14.45" customHeight="1">
      <c r="A111" s="37" t="s">
        <v>1575</v>
      </c>
      <c r="B111" s="25" t="s">
        <v>301</v>
      </c>
      <c r="C111" s="2" t="s">
        <v>302</v>
      </c>
      <c r="D111" s="2" t="s">
        <v>303</v>
      </c>
      <c r="E111" s="18" t="s">
        <v>13</v>
      </c>
      <c r="F111" s="23" t="s">
        <v>1639</v>
      </c>
      <c r="G111" s="24">
        <v>5.7999999999999996E-2</v>
      </c>
      <c r="H111" s="56">
        <f>B111-F111</f>
        <v>177302</v>
      </c>
      <c r="I111" s="33">
        <f>(B111-F111)/F111</f>
        <v>0.77309334135632091</v>
      </c>
    </row>
    <row r="112" spans="1:9" ht="14.45" customHeight="1">
      <c r="A112" s="106" t="s">
        <v>1577</v>
      </c>
      <c r="B112" s="107" t="s">
        <v>304</v>
      </c>
      <c r="C112" s="108" t="s">
        <v>305</v>
      </c>
      <c r="D112" s="108" t="s">
        <v>128</v>
      </c>
      <c r="E112" s="109" t="s">
        <v>13</v>
      </c>
      <c r="F112" s="69" t="s">
        <v>1640</v>
      </c>
      <c r="G112" s="64">
        <v>3.0000000000000001E-3</v>
      </c>
      <c r="H112" s="56">
        <f>B112-F112</f>
        <v>-2909</v>
      </c>
      <c r="I112" s="68">
        <f>(B112-F112)/F112</f>
        <v>-0.2196963975530549</v>
      </c>
    </row>
    <row r="113" spans="1:9" ht="14.45" customHeight="1">
      <c r="A113" s="103"/>
      <c r="B113" s="21"/>
      <c r="C113" s="1"/>
      <c r="D113" s="1"/>
      <c r="E113" s="16"/>
      <c r="F113" s="51"/>
      <c r="G113" s="62"/>
      <c r="H113" s="104"/>
      <c r="I113" s="105"/>
    </row>
    <row r="114" spans="1:9" s="93" customFormat="1" ht="15" customHeight="1">
      <c r="A114" s="36" t="s">
        <v>53</v>
      </c>
      <c r="B114" s="40" t="s">
        <v>0</v>
      </c>
      <c r="C114" s="6" t="s">
        <v>0</v>
      </c>
      <c r="D114" s="6" t="s">
        <v>0</v>
      </c>
      <c r="E114" s="17" t="s">
        <v>0</v>
      </c>
      <c r="F114" s="26" t="s">
        <v>0</v>
      </c>
      <c r="G114" s="27" t="s">
        <v>0</v>
      </c>
      <c r="H114" s="58"/>
      <c r="I114" s="34"/>
    </row>
    <row r="115" spans="1:9" ht="14.45" customHeight="1">
      <c r="A115" s="37" t="s">
        <v>2251</v>
      </c>
      <c r="B115" s="25" t="s">
        <v>241</v>
      </c>
      <c r="C115" s="2" t="s">
        <v>242</v>
      </c>
      <c r="D115" s="7">
        <v>1</v>
      </c>
      <c r="E115" s="18" t="s">
        <v>9</v>
      </c>
      <c r="F115" s="23" t="s">
        <v>1617</v>
      </c>
      <c r="G115" s="24">
        <v>1</v>
      </c>
      <c r="H115" s="56">
        <f t="shared" ref="H115:H121" si="9">B115-F115</f>
        <v>1597300</v>
      </c>
      <c r="I115" s="33">
        <f t="shared" ref="I115:I121" si="10">(B115-F115)/F115</f>
        <v>0.413259597037612</v>
      </c>
    </row>
    <row r="116" spans="1:9" ht="14.45" customHeight="1">
      <c r="A116" s="37" t="s">
        <v>1533</v>
      </c>
      <c r="B116" s="25" t="s">
        <v>243</v>
      </c>
      <c r="C116" s="2" t="s">
        <v>244</v>
      </c>
      <c r="D116" s="2" t="s">
        <v>245</v>
      </c>
      <c r="E116" s="18" t="s">
        <v>52</v>
      </c>
      <c r="F116" s="23" t="s">
        <v>1618</v>
      </c>
      <c r="G116" s="24">
        <v>0.61799999999999999</v>
      </c>
      <c r="H116" s="56">
        <f t="shared" si="9"/>
        <v>1349128</v>
      </c>
      <c r="I116" s="33">
        <f t="shared" si="10"/>
        <v>0.56468338874992885</v>
      </c>
    </row>
    <row r="117" spans="1:9" ht="14.45" customHeight="1">
      <c r="A117" s="37" t="s">
        <v>1535</v>
      </c>
      <c r="B117" s="25" t="s">
        <v>246</v>
      </c>
      <c r="C117" s="2" t="s">
        <v>247</v>
      </c>
      <c r="D117" s="2" t="s">
        <v>248</v>
      </c>
      <c r="E117" s="18" t="s">
        <v>52</v>
      </c>
      <c r="F117" s="23" t="s">
        <v>1619</v>
      </c>
      <c r="G117" s="24">
        <v>0.22600000000000001</v>
      </c>
      <c r="H117" s="56">
        <f t="shared" si="9"/>
        <v>27077</v>
      </c>
      <c r="I117" s="33">
        <f t="shared" si="10"/>
        <v>3.0940545976026419E-2</v>
      </c>
    </row>
    <row r="118" spans="1:9" ht="14.45" customHeight="1">
      <c r="A118" s="38" t="s">
        <v>2120</v>
      </c>
      <c r="B118" s="25" t="s">
        <v>249</v>
      </c>
      <c r="C118" s="2" t="s">
        <v>250</v>
      </c>
      <c r="D118" s="2" t="s">
        <v>251</v>
      </c>
      <c r="E118" s="18" t="s">
        <v>13</v>
      </c>
      <c r="F118" s="23" t="s">
        <v>1620</v>
      </c>
      <c r="G118" s="24">
        <v>7.5999999999999998E-2</v>
      </c>
      <c r="H118" s="56">
        <f t="shared" si="9"/>
        <v>70303</v>
      </c>
      <c r="I118" s="33">
        <f t="shared" si="10"/>
        <v>0.23908518959360653</v>
      </c>
    </row>
    <row r="119" spans="1:9" ht="14.45" customHeight="1">
      <c r="A119" s="37" t="s">
        <v>1538</v>
      </c>
      <c r="B119" s="25" t="s">
        <v>252</v>
      </c>
      <c r="C119" s="2" t="s">
        <v>253</v>
      </c>
      <c r="D119" s="2" t="s">
        <v>98</v>
      </c>
      <c r="E119" s="18" t="s">
        <v>13</v>
      </c>
      <c r="F119" s="23" t="s">
        <v>1621</v>
      </c>
      <c r="G119" s="24">
        <v>3.6000000000000004E-2</v>
      </c>
      <c r="H119" s="56">
        <f t="shared" si="9"/>
        <v>26328</v>
      </c>
      <c r="I119" s="33">
        <f t="shared" si="10"/>
        <v>0.19108446676634103</v>
      </c>
    </row>
    <row r="120" spans="1:9" ht="14.45" customHeight="1">
      <c r="A120" s="37" t="s">
        <v>2119</v>
      </c>
      <c r="B120" s="25" t="s">
        <v>254</v>
      </c>
      <c r="C120" s="2" t="s">
        <v>255</v>
      </c>
      <c r="D120" s="2" t="s">
        <v>256</v>
      </c>
      <c r="E120" s="18" t="s">
        <v>13</v>
      </c>
      <c r="F120" s="23" t="s">
        <v>1622</v>
      </c>
      <c r="G120" s="24">
        <v>2.4E-2</v>
      </c>
      <c r="H120" s="56">
        <f t="shared" si="9"/>
        <v>45241</v>
      </c>
      <c r="I120" s="33">
        <f t="shared" si="10"/>
        <v>0.48261699789846491</v>
      </c>
    </row>
    <row r="121" spans="1:9" ht="14.45" customHeight="1">
      <c r="A121" s="37" t="s">
        <v>1541</v>
      </c>
      <c r="B121" s="25" t="s">
        <v>257</v>
      </c>
      <c r="C121" s="2" t="s">
        <v>258</v>
      </c>
      <c r="D121" s="2" t="s">
        <v>67</v>
      </c>
      <c r="E121" s="18" t="s">
        <v>13</v>
      </c>
      <c r="F121" s="23" t="s">
        <v>1623</v>
      </c>
      <c r="G121" s="24">
        <v>1.9E-2</v>
      </c>
      <c r="H121" s="56">
        <f t="shared" si="9"/>
        <v>79223</v>
      </c>
      <c r="I121" s="33">
        <f t="shared" si="10"/>
        <v>1.0528533078170268</v>
      </c>
    </row>
    <row r="122" spans="1:9" ht="3.75" customHeight="1">
      <c r="A122" s="37"/>
      <c r="B122" s="43"/>
      <c r="C122" s="44"/>
      <c r="D122" s="44"/>
      <c r="E122" s="22"/>
      <c r="F122" s="45"/>
      <c r="G122" s="33"/>
      <c r="H122" s="57"/>
      <c r="I122" s="33"/>
    </row>
    <row r="123" spans="1:9" ht="14.45" customHeight="1" thickBot="1">
      <c r="A123" s="39" t="s">
        <v>2305</v>
      </c>
      <c r="B123" s="31" t="s">
        <v>259</v>
      </c>
      <c r="C123" s="116" t="s">
        <v>13</v>
      </c>
      <c r="D123" s="19" t="s">
        <v>9</v>
      </c>
      <c r="E123" s="20" t="s">
        <v>9</v>
      </c>
      <c r="F123" s="110" t="s">
        <v>966</v>
      </c>
      <c r="G123" s="32" t="s">
        <v>9</v>
      </c>
      <c r="H123" s="117">
        <f>B123-F123</f>
        <v>-0.89999999999999858</v>
      </c>
      <c r="I123" s="35">
        <f>(B123-F123)/F123</f>
        <v>-3.2142857142857091E-2</v>
      </c>
    </row>
    <row r="124" spans="1:9" ht="15" customHeight="1">
      <c r="A124" s="5"/>
      <c r="B124" s="4"/>
      <c r="C124" s="10"/>
      <c r="D124" s="10"/>
      <c r="E124" s="10"/>
      <c r="F124" s="4"/>
      <c r="G124" s="4"/>
    </row>
    <row r="125" spans="1:9" ht="15" customHeight="1">
      <c r="A125" s="4" t="s">
        <v>2143</v>
      </c>
      <c r="B125" s="4"/>
      <c r="C125" s="10"/>
      <c r="D125" s="10"/>
      <c r="E125" s="10"/>
      <c r="F125" s="4"/>
      <c r="G125" s="4"/>
    </row>
    <row r="126" spans="1:9" ht="15" customHeight="1">
      <c r="A126" s="5" t="s">
        <v>2320</v>
      </c>
      <c r="B126" s="4"/>
      <c r="C126" s="10"/>
      <c r="D126" s="10"/>
      <c r="E126" s="10"/>
      <c r="F126" s="4"/>
      <c r="G126" s="4"/>
    </row>
    <row r="127" spans="1:9" ht="15" customHeight="1">
      <c r="A127" s="11" t="s">
        <v>2321</v>
      </c>
      <c r="B127" s="4"/>
      <c r="C127" s="10"/>
      <c r="D127" s="10"/>
      <c r="E127" s="10"/>
      <c r="F127" s="4"/>
      <c r="G127" s="4"/>
    </row>
    <row r="128" spans="1:9" ht="15" customHeight="1">
      <c r="A128" s="11"/>
      <c r="B128" s="4"/>
      <c r="C128" s="10"/>
      <c r="D128" s="10"/>
      <c r="E128" s="10"/>
      <c r="F128" s="4"/>
      <c r="G128" s="4"/>
    </row>
    <row r="129" spans="1:7" ht="15" customHeight="1">
      <c r="A129" s="93" t="s">
        <v>2164</v>
      </c>
      <c r="B129" s="4"/>
      <c r="C129" s="10"/>
      <c r="D129" s="10"/>
      <c r="E129" s="10"/>
      <c r="F129" s="4"/>
      <c r="G129" s="4"/>
    </row>
    <row r="130" spans="1:7" ht="15" customHeight="1">
      <c r="A130" s="95" t="s">
        <v>2167</v>
      </c>
      <c r="B130" s="96"/>
      <c r="C130" s="96"/>
      <c r="D130" s="10"/>
      <c r="E130" s="10"/>
      <c r="F130" s="4"/>
      <c r="G130" s="4"/>
    </row>
    <row r="131" spans="1:7" ht="15" customHeight="1">
      <c r="A131" s="95" t="s">
        <v>2165</v>
      </c>
      <c r="B131" s="4"/>
      <c r="C131" s="10"/>
      <c r="D131" s="10"/>
      <c r="E131" s="10"/>
    </row>
    <row r="132" spans="1:7" ht="15" customHeight="1">
      <c r="A132" s="95" t="s">
        <v>2166</v>
      </c>
      <c r="B132" s="4"/>
      <c r="C132" s="10"/>
      <c r="D132" s="10"/>
      <c r="E132" s="10"/>
    </row>
    <row r="133" spans="1:7" ht="15" customHeight="1"/>
    <row r="134" spans="1:7" ht="15" customHeight="1">
      <c r="A134" s="97" t="s">
        <v>2157</v>
      </c>
    </row>
    <row r="135" spans="1:7" ht="15" customHeight="1">
      <c r="A135" s="98" t="s">
        <v>2158</v>
      </c>
    </row>
    <row r="136" spans="1:7" ht="15" customHeight="1">
      <c r="A136" s="98" t="s">
        <v>2159</v>
      </c>
    </row>
    <row r="137" spans="1:7" ht="15" customHeight="1">
      <c r="A137" s="98" t="s">
        <v>2160</v>
      </c>
    </row>
    <row r="138" spans="1:7" ht="15" customHeight="1">
      <c r="A138" s="98" t="s">
        <v>2161</v>
      </c>
    </row>
    <row r="139" spans="1:7" ht="15" customHeight="1">
      <c r="A139" s="98" t="s">
        <v>2162</v>
      </c>
    </row>
    <row r="140" spans="1:7" ht="15" customHeight="1">
      <c r="A140" s="98" t="s">
        <v>2163</v>
      </c>
    </row>
    <row r="141" spans="1:7" ht="15" customHeight="1"/>
    <row r="142" spans="1:7" ht="15" customHeight="1"/>
    <row r="143" spans="1:7" ht="15" customHeight="1"/>
    <row r="144" spans="1:7"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5" ht="15" customHeight="1"/>
    <row r="226" ht="15" customHeight="1"/>
    <row r="227" ht="15" customHeight="1"/>
    <row r="228" ht="15" customHeight="1"/>
    <row r="232" ht="15" customHeight="1"/>
    <row r="233" ht="15" customHeight="1"/>
    <row r="234"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5" ht="15" customHeight="1"/>
    <row r="356" ht="15" customHeight="1"/>
    <row r="357" ht="15" customHeight="1"/>
    <row r="358" ht="15" customHeight="1"/>
    <row r="362" ht="15" customHeight="1"/>
    <row r="363" ht="15" customHeight="1"/>
    <row r="364"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5" ht="15" customHeight="1"/>
    <row r="486" ht="15" customHeight="1"/>
    <row r="487" ht="15" customHeight="1"/>
    <row r="488" ht="15" customHeight="1"/>
    <row r="492" ht="15" customHeight="1"/>
    <row r="493" ht="15" customHeight="1"/>
    <row r="494"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5" ht="15" customHeight="1"/>
    <row r="616" ht="15" customHeight="1"/>
    <row r="617" ht="15" customHeight="1"/>
    <row r="618" ht="15" customHeight="1"/>
    <row r="621" ht="15" customHeight="1"/>
    <row r="622" ht="15" customHeight="1"/>
    <row r="623"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4" ht="15" customHeight="1"/>
    <row r="745" ht="15" customHeight="1"/>
    <row r="746" ht="15" customHeight="1"/>
    <row r="747" ht="15" customHeight="1"/>
    <row r="750" ht="15" customHeight="1"/>
    <row r="751" ht="15" customHeight="1"/>
    <row r="752"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3" ht="15" customHeight="1"/>
    <row r="874" ht="15" customHeight="1"/>
    <row r="875" ht="15" customHeight="1"/>
    <row r="876" ht="15" customHeight="1"/>
    <row r="879" ht="15" customHeight="1"/>
    <row r="880" ht="15" customHeight="1"/>
    <row r="881"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2" ht="15" customHeight="1"/>
    <row r="1003" ht="15" customHeight="1"/>
    <row r="1004" ht="15" customHeight="1"/>
    <row r="1005" ht="15" customHeight="1"/>
  </sheetData>
  <mergeCells count="5">
    <mergeCell ref="F4:G4"/>
    <mergeCell ref="H4:I4"/>
    <mergeCell ref="A4:A5"/>
    <mergeCell ref="F31:I31"/>
    <mergeCell ref="B4:E4"/>
  </mergeCells>
  <pageMargins left="0.25" right="0.2" top="0.25" bottom="0.2" header="0.05" footer="0.05"/>
  <pageSetup scale="79" fitToHeight="60" orientation="landscape" r:id="rId1"/>
  <rowBreaks count="3" manualBreakCount="3">
    <brk id="51" max="16383" man="1"/>
    <brk id="89" max="16383" man="1"/>
    <brk id="1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875"/>
  <sheetViews>
    <sheetView zoomScaleNormal="100" workbookViewId="0">
      <pane xSplit="1" ySplit="5" topLeftCell="B6" activePane="bottomRight" state="frozen"/>
      <selection activeCell="A4" sqref="A4:A5"/>
      <selection pane="topRight" activeCell="A4" sqref="A4:A5"/>
      <selection pane="bottomLeft" activeCell="A4" sqref="A4:A5"/>
      <selection pane="bottomRight" activeCell="A4" sqref="A4:A5"/>
    </sheetView>
  </sheetViews>
  <sheetFormatPr defaultRowHeight="12.75"/>
  <cols>
    <col min="1" max="1" width="58.7109375" style="49" customWidth="1"/>
    <col min="2" max="8" width="13.85546875" style="49" customWidth="1"/>
    <col min="9" max="9" width="13.85546875" style="94" customWidth="1"/>
    <col min="10" max="10" width="14.28515625" style="49" customWidth="1"/>
    <col min="11" max="16384" width="9.140625" style="49"/>
  </cols>
  <sheetData>
    <row r="1" spans="1:9">
      <c r="A1" s="93" t="s">
        <v>2140</v>
      </c>
    </row>
    <row r="2" spans="1:9" s="93" customFormat="1">
      <c r="A2" s="101" t="s">
        <v>2260</v>
      </c>
      <c r="B2" s="101"/>
      <c r="C2" s="101"/>
      <c r="D2" s="101"/>
      <c r="I2" s="102"/>
    </row>
    <row r="3" spans="1:9" ht="13.5" thickBot="1">
      <c r="B3" s="4"/>
      <c r="D3" s="4"/>
      <c r="E3" s="4"/>
      <c r="F3" s="4"/>
      <c r="G3" s="4"/>
      <c r="H3" s="4"/>
    </row>
    <row r="4" spans="1:9" ht="27" customHeight="1">
      <c r="A4" s="126" t="s">
        <v>1</v>
      </c>
      <c r="B4" s="132" t="s">
        <v>2142</v>
      </c>
      <c r="C4" s="133"/>
      <c r="D4" s="133"/>
      <c r="E4" s="134"/>
      <c r="F4" s="124" t="s">
        <v>2141</v>
      </c>
      <c r="G4" s="125"/>
      <c r="H4" s="124" t="s">
        <v>2117</v>
      </c>
      <c r="I4" s="125"/>
    </row>
    <row r="5" spans="1:9" ht="39" thickBot="1">
      <c r="A5" s="127"/>
      <c r="B5" s="120" t="s">
        <v>2</v>
      </c>
      <c r="C5" s="121" t="s">
        <v>3</v>
      </c>
      <c r="D5" s="121" t="s">
        <v>4</v>
      </c>
      <c r="E5" s="122" t="s">
        <v>5</v>
      </c>
      <c r="F5" s="120" t="s">
        <v>2</v>
      </c>
      <c r="G5" s="122" t="s">
        <v>4</v>
      </c>
      <c r="H5" s="123" t="s">
        <v>2116</v>
      </c>
      <c r="I5" s="122" t="s">
        <v>4</v>
      </c>
    </row>
    <row r="6" spans="1:9" s="93" customFormat="1" ht="27" customHeight="1">
      <c r="A6" s="36" t="s">
        <v>2322</v>
      </c>
      <c r="B6" s="40" t="s">
        <v>0</v>
      </c>
      <c r="C6" s="6" t="s">
        <v>0</v>
      </c>
      <c r="D6" s="6" t="s">
        <v>0</v>
      </c>
      <c r="E6" s="17" t="s">
        <v>0</v>
      </c>
      <c r="F6" s="26" t="s">
        <v>0</v>
      </c>
      <c r="G6" s="27" t="s">
        <v>0</v>
      </c>
      <c r="H6" s="58"/>
      <c r="I6" s="34"/>
    </row>
    <row r="7" spans="1:9" ht="14.45" customHeight="1">
      <c r="A7" s="37" t="s">
        <v>2254</v>
      </c>
      <c r="B7" s="25" t="s">
        <v>492</v>
      </c>
      <c r="C7" s="81" t="s">
        <v>2268</v>
      </c>
      <c r="D7" s="7">
        <v>1</v>
      </c>
      <c r="E7" s="18" t="s">
        <v>9</v>
      </c>
      <c r="F7" s="23" t="s">
        <v>1705</v>
      </c>
      <c r="G7" s="24">
        <v>1</v>
      </c>
      <c r="H7" s="56">
        <f t="shared" ref="H7:H19" si="0">B7-F7</f>
        <v>-186379</v>
      </c>
      <c r="I7" s="33">
        <f t="shared" ref="I7:I19" si="1">(B7-F7)/F7</f>
        <v>-2.7926817500460006E-2</v>
      </c>
    </row>
    <row r="8" spans="1:9" ht="14.45" customHeight="1">
      <c r="A8" s="37" t="s">
        <v>1580</v>
      </c>
      <c r="B8" s="28" t="s">
        <v>493</v>
      </c>
      <c r="C8" s="9" t="s">
        <v>494</v>
      </c>
      <c r="D8" s="2" t="s">
        <v>495</v>
      </c>
      <c r="E8" s="18" t="s">
        <v>13</v>
      </c>
      <c r="F8" s="28" t="s">
        <v>1706</v>
      </c>
      <c r="G8" s="24">
        <v>6.6000000000000003E-2</v>
      </c>
      <c r="H8" s="56">
        <f t="shared" si="0"/>
        <v>-154651</v>
      </c>
      <c r="I8" s="33">
        <f t="shared" si="1"/>
        <v>-0.34882530202008355</v>
      </c>
    </row>
    <row r="9" spans="1:9" ht="14.45" customHeight="1">
      <c r="A9" s="37" t="s">
        <v>1581</v>
      </c>
      <c r="B9" s="28" t="s">
        <v>496</v>
      </c>
      <c r="C9" s="9" t="s">
        <v>497</v>
      </c>
      <c r="D9" s="2" t="s">
        <v>495</v>
      </c>
      <c r="E9" s="18" t="s">
        <v>13</v>
      </c>
      <c r="F9" s="28" t="s">
        <v>1707</v>
      </c>
      <c r="G9" s="24">
        <v>4.9000000000000002E-2</v>
      </c>
      <c r="H9" s="56">
        <f t="shared" si="0"/>
        <v>-37455</v>
      </c>
      <c r="I9" s="33">
        <f t="shared" si="1"/>
        <v>-0.11475887002880078</v>
      </c>
    </row>
    <row r="10" spans="1:9" ht="14.45" customHeight="1">
      <c r="A10" s="37" t="s">
        <v>1582</v>
      </c>
      <c r="B10" s="28" t="s">
        <v>498</v>
      </c>
      <c r="C10" s="9" t="s">
        <v>499</v>
      </c>
      <c r="D10" s="2" t="s">
        <v>477</v>
      </c>
      <c r="E10" s="18" t="s">
        <v>13</v>
      </c>
      <c r="F10" s="28" t="s">
        <v>1708</v>
      </c>
      <c r="G10" s="24">
        <v>9.9000000000000005E-2</v>
      </c>
      <c r="H10" s="56">
        <f t="shared" si="0"/>
        <v>-138195</v>
      </c>
      <c r="I10" s="33">
        <f t="shared" si="1"/>
        <v>-0.20941745895602681</v>
      </c>
    </row>
    <row r="11" spans="1:9" ht="14.45" customHeight="1">
      <c r="A11" s="37" t="s">
        <v>1583</v>
      </c>
      <c r="B11" s="28" t="s">
        <v>500</v>
      </c>
      <c r="C11" s="9" t="s">
        <v>501</v>
      </c>
      <c r="D11" s="2" t="s">
        <v>502</v>
      </c>
      <c r="E11" s="18" t="s">
        <v>13</v>
      </c>
      <c r="F11" s="28" t="s">
        <v>1709</v>
      </c>
      <c r="G11" s="24">
        <v>0.10300000000000001</v>
      </c>
      <c r="H11" s="56">
        <f t="shared" si="0"/>
        <v>-178898</v>
      </c>
      <c r="I11" s="33">
        <f t="shared" si="1"/>
        <v>-0.26143517679587075</v>
      </c>
    </row>
    <row r="12" spans="1:9" ht="14.45" customHeight="1">
      <c r="A12" s="37" t="s">
        <v>1584</v>
      </c>
      <c r="B12" s="28" t="s">
        <v>503</v>
      </c>
      <c r="C12" s="9" t="s">
        <v>504</v>
      </c>
      <c r="D12" s="2" t="s">
        <v>505</v>
      </c>
      <c r="E12" s="18" t="s">
        <v>13</v>
      </c>
      <c r="F12" s="28" t="s">
        <v>1710</v>
      </c>
      <c r="G12" s="24">
        <v>0.14499999999999999</v>
      </c>
      <c r="H12" s="56">
        <f t="shared" si="0"/>
        <v>-242017</v>
      </c>
      <c r="I12" s="33">
        <f t="shared" si="1"/>
        <v>-0.24952598548108221</v>
      </c>
    </row>
    <row r="13" spans="1:9" ht="14.45" customHeight="1">
      <c r="A13" s="37" t="s">
        <v>1585</v>
      </c>
      <c r="B13" s="28" t="s">
        <v>506</v>
      </c>
      <c r="C13" s="9" t="s">
        <v>507</v>
      </c>
      <c r="D13" s="2" t="s">
        <v>387</v>
      </c>
      <c r="E13" s="18" t="s">
        <v>13</v>
      </c>
      <c r="F13" s="28" t="s">
        <v>1711</v>
      </c>
      <c r="G13" s="24">
        <v>0.19800000000000001</v>
      </c>
      <c r="H13" s="56">
        <f t="shared" si="0"/>
        <v>-226502</v>
      </c>
      <c r="I13" s="33">
        <f t="shared" si="1"/>
        <v>-0.17172303782574019</v>
      </c>
    </row>
    <row r="14" spans="1:9" ht="14.45" customHeight="1">
      <c r="A14" s="37" t="s">
        <v>1586</v>
      </c>
      <c r="B14" s="28" t="s">
        <v>508</v>
      </c>
      <c r="C14" s="9" t="s">
        <v>509</v>
      </c>
      <c r="D14" s="2" t="s">
        <v>510</v>
      </c>
      <c r="E14" s="18" t="s">
        <v>13</v>
      </c>
      <c r="F14" s="28" t="s">
        <v>1712</v>
      </c>
      <c r="G14" s="24">
        <v>0.127</v>
      </c>
      <c r="H14" s="56">
        <f t="shared" si="0"/>
        <v>19704</v>
      </c>
      <c r="I14" s="33">
        <f t="shared" si="1"/>
        <v>2.3168856090643564E-2</v>
      </c>
    </row>
    <row r="15" spans="1:9" ht="14.45" customHeight="1">
      <c r="A15" s="37" t="s">
        <v>1587</v>
      </c>
      <c r="B15" s="28" t="s">
        <v>511</v>
      </c>
      <c r="C15" s="9" t="s">
        <v>512</v>
      </c>
      <c r="D15" s="2" t="s">
        <v>513</v>
      </c>
      <c r="E15" s="18" t="s">
        <v>13</v>
      </c>
      <c r="F15" s="28" t="s">
        <v>1713</v>
      </c>
      <c r="G15" s="24">
        <v>0.12300000000000001</v>
      </c>
      <c r="H15" s="56">
        <f t="shared" si="0"/>
        <v>284597</v>
      </c>
      <c r="I15" s="33">
        <f t="shared" si="1"/>
        <v>0.34771363049356063</v>
      </c>
    </row>
    <row r="16" spans="1:9" ht="14.45" customHeight="1">
      <c r="A16" s="37" t="s">
        <v>1588</v>
      </c>
      <c r="B16" s="28" t="s">
        <v>514</v>
      </c>
      <c r="C16" s="9" t="s">
        <v>515</v>
      </c>
      <c r="D16" s="2" t="s">
        <v>184</v>
      </c>
      <c r="E16" s="18" t="s">
        <v>13</v>
      </c>
      <c r="F16" s="28" t="s">
        <v>1714</v>
      </c>
      <c r="G16" s="24">
        <v>4.2000000000000003E-2</v>
      </c>
      <c r="H16" s="56">
        <f t="shared" si="0"/>
        <v>229209</v>
      </c>
      <c r="I16" s="33">
        <f t="shared" si="1"/>
        <v>0.81830255298943599</v>
      </c>
    </row>
    <row r="17" spans="1:9" ht="14.45" customHeight="1">
      <c r="A17" s="37" t="s">
        <v>1589</v>
      </c>
      <c r="B17" s="28" t="s">
        <v>516</v>
      </c>
      <c r="C17" s="9" t="s">
        <v>517</v>
      </c>
      <c r="D17" s="2" t="s">
        <v>518</v>
      </c>
      <c r="E17" s="18" t="s">
        <v>13</v>
      </c>
      <c r="F17" s="28" t="s">
        <v>1715</v>
      </c>
      <c r="G17" s="24">
        <v>4.8000000000000001E-2</v>
      </c>
      <c r="H17" s="56">
        <f t="shared" si="0"/>
        <v>257829</v>
      </c>
      <c r="I17" s="33">
        <f t="shared" si="1"/>
        <v>0.80077335196832056</v>
      </c>
    </row>
    <row r="18" spans="1:9" ht="14.45" customHeight="1">
      <c r="A18" s="37" t="s">
        <v>1590</v>
      </c>
      <c r="B18" s="53">
        <v>70414</v>
      </c>
      <c r="C18" s="3" t="s">
        <v>2237</v>
      </c>
      <c r="D18" s="2" t="s">
        <v>9</v>
      </c>
      <c r="E18" s="18" t="s">
        <v>9</v>
      </c>
      <c r="F18" s="60">
        <v>53734</v>
      </c>
      <c r="G18" s="24" t="s">
        <v>9</v>
      </c>
      <c r="H18" s="52">
        <f t="shared" si="0"/>
        <v>16680</v>
      </c>
      <c r="I18" s="33">
        <f t="shared" si="1"/>
        <v>0.31041798488852496</v>
      </c>
    </row>
    <row r="19" spans="1:9" ht="14.45" customHeight="1">
      <c r="A19" s="37" t="s">
        <v>2124</v>
      </c>
      <c r="B19" s="53">
        <v>96359</v>
      </c>
      <c r="C19" s="3" t="s">
        <v>2238</v>
      </c>
      <c r="D19" s="2" t="s">
        <v>9</v>
      </c>
      <c r="E19" s="18" t="s">
        <v>9</v>
      </c>
      <c r="F19" s="60">
        <v>74407</v>
      </c>
      <c r="G19" s="24" t="s">
        <v>9</v>
      </c>
      <c r="H19" s="52">
        <f t="shared" si="0"/>
        <v>21952</v>
      </c>
      <c r="I19" s="33">
        <f t="shared" si="1"/>
        <v>0.295026005617751</v>
      </c>
    </row>
    <row r="20" spans="1:9" ht="3.75" customHeight="1">
      <c r="A20" s="37"/>
      <c r="B20" s="43"/>
      <c r="C20" s="44"/>
      <c r="D20" s="44"/>
      <c r="E20" s="22"/>
      <c r="F20" s="45"/>
      <c r="G20" s="33"/>
      <c r="H20" s="57"/>
      <c r="I20" s="33"/>
    </row>
    <row r="21" spans="1:9" ht="14.45" customHeight="1">
      <c r="A21" s="37" t="s">
        <v>1591</v>
      </c>
      <c r="B21" s="25" t="s">
        <v>520</v>
      </c>
      <c r="C21" s="2" t="s">
        <v>521</v>
      </c>
      <c r="D21" s="2" t="s">
        <v>522</v>
      </c>
      <c r="E21" s="18" t="s">
        <v>13</v>
      </c>
      <c r="F21" s="23" t="s">
        <v>1716</v>
      </c>
      <c r="G21" s="24">
        <v>0.79099999999999993</v>
      </c>
      <c r="H21" s="56">
        <f t="shared" ref="H21:H30" si="2">B21-F21</f>
        <v>-253269</v>
      </c>
      <c r="I21" s="33">
        <f t="shared" ref="I21:I29" si="3">(B21-F21)/F21</f>
        <v>-4.7989263338119585E-2</v>
      </c>
    </row>
    <row r="22" spans="1:9" ht="14.45" customHeight="1">
      <c r="A22" s="37" t="s">
        <v>1593</v>
      </c>
      <c r="B22" s="53">
        <v>97389</v>
      </c>
      <c r="C22" s="2" t="s">
        <v>2147</v>
      </c>
      <c r="D22" s="2" t="s">
        <v>9</v>
      </c>
      <c r="E22" s="18" t="s">
        <v>9</v>
      </c>
      <c r="F22" s="60">
        <v>73631</v>
      </c>
      <c r="G22" s="24" t="s">
        <v>9</v>
      </c>
      <c r="H22" s="52">
        <f t="shared" si="2"/>
        <v>23758</v>
      </c>
      <c r="I22" s="33">
        <f t="shared" si="3"/>
        <v>0.32266300878705978</v>
      </c>
    </row>
    <row r="23" spans="1:9" ht="14.45" customHeight="1">
      <c r="A23" s="37" t="s">
        <v>1594</v>
      </c>
      <c r="B23" s="25" t="s">
        <v>523</v>
      </c>
      <c r="C23" s="2" t="s">
        <v>524</v>
      </c>
      <c r="D23" s="2" t="s">
        <v>525</v>
      </c>
      <c r="E23" s="18" t="s">
        <v>13</v>
      </c>
      <c r="F23" s="29" t="s">
        <v>1717</v>
      </c>
      <c r="G23" s="24">
        <v>0.27600000000000002</v>
      </c>
      <c r="H23" s="56">
        <f t="shared" si="2"/>
        <v>96338</v>
      </c>
      <c r="I23" s="33">
        <f t="shared" si="3"/>
        <v>5.2383601210818191E-2</v>
      </c>
    </row>
    <row r="24" spans="1:9" ht="14.45" customHeight="1">
      <c r="A24" s="37" t="s">
        <v>1595</v>
      </c>
      <c r="B24" s="53">
        <v>16341</v>
      </c>
      <c r="C24" s="2" t="s">
        <v>2241</v>
      </c>
      <c r="D24" s="2" t="s">
        <v>9</v>
      </c>
      <c r="E24" s="18" t="s">
        <v>9</v>
      </c>
      <c r="F24" s="60">
        <v>12089</v>
      </c>
      <c r="G24" s="24" t="s">
        <v>9</v>
      </c>
      <c r="H24" s="52">
        <f t="shared" si="2"/>
        <v>4252</v>
      </c>
      <c r="I24" s="33">
        <f t="shared" si="3"/>
        <v>0.3517247084126065</v>
      </c>
    </row>
    <row r="25" spans="1:9" ht="14.45" customHeight="1">
      <c r="A25" s="37" t="s">
        <v>1600</v>
      </c>
      <c r="B25" s="25" t="s">
        <v>526</v>
      </c>
      <c r="C25" s="2" t="s">
        <v>527</v>
      </c>
      <c r="D25" s="2" t="s">
        <v>106</v>
      </c>
      <c r="E25" s="18" t="s">
        <v>13</v>
      </c>
      <c r="F25" s="23" t="s">
        <v>1720</v>
      </c>
      <c r="G25" s="24">
        <v>0.193</v>
      </c>
      <c r="H25" s="56">
        <f t="shared" si="2"/>
        <v>11506</v>
      </c>
      <c r="I25" s="33">
        <f t="shared" si="3"/>
        <v>8.9106211878556586E-3</v>
      </c>
    </row>
    <row r="26" spans="1:9" ht="14.45" customHeight="1">
      <c r="A26" s="37" t="s">
        <v>1601</v>
      </c>
      <c r="B26" s="53">
        <v>27178</v>
      </c>
      <c r="C26" s="2" t="s">
        <v>2240</v>
      </c>
      <c r="D26" s="2" t="s">
        <v>9</v>
      </c>
      <c r="E26" s="18" t="s">
        <v>9</v>
      </c>
      <c r="F26" s="60">
        <v>20249</v>
      </c>
      <c r="G26" s="24" t="s">
        <v>9</v>
      </c>
      <c r="H26" s="52">
        <f t="shared" si="2"/>
        <v>6929</v>
      </c>
      <c r="I26" s="33">
        <f t="shared" si="3"/>
        <v>0.34218973776482792</v>
      </c>
    </row>
    <row r="27" spans="1:9" ht="14.45" customHeight="1">
      <c r="A27" s="37" t="s">
        <v>1596</v>
      </c>
      <c r="B27" s="25" t="s">
        <v>528</v>
      </c>
      <c r="C27" s="2" t="s">
        <v>529</v>
      </c>
      <c r="D27" s="2" t="s">
        <v>530</v>
      </c>
      <c r="E27" s="18" t="s">
        <v>13</v>
      </c>
      <c r="F27" s="23" t="s">
        <v>1718</v>
      </c>
      <c r="G27" s="24">
        <v>4.0999999999999995E-2</v>
      </c>
      <c r="H27" s="56">
        <f t="shared" si="2"/>
        <v>-7254</v>
      </c>
      <c r="I27" s="33">
        <f t="shared" si="3"/>
        <v>-2.6568508955059883E-2</v>
      </c>
    </row>
    <row r="28" spans="1:9" ht="14.45" customHeight="1">
      <c r="A28" s="37" t="s">
        <v>1597</v>
      </c>
      <c r="B28" s="53">
        <v>9580</v>
      </c>
      <c r="C28" s="2" t="s">
        <v>2239</v>
      </c>
      <c r="D28" s="2" t="s">
        <v>9</v>
      </c>
      <c r="E28" s="18" t="s">
        <v>9</v>
      </c>
      <c r="F28" s="60">
        <v>7102</v>
      </c>
      <c r="G28" s="24" t="s">
        <v>9</v>
      </c>
      <c r="H28" s="52">
        <f t="shared" si="2"/>
        <v>2478</v>
      </c>
      <c r="I28" s="33">
        <f t="shared" si="3"/>
        <v>0.34891579836665726</v>
      </c>
    </row>
    <row r="29" spans="1:9" ht="14.45" customHeight="1">
      <c r="A29" s="37" t="s">
        <v>1598</v>
      </c>
      <c r="B29" s="25" t="s">
        <v>531</v>
      </c>
      <c r="C29" s="2" t="s">
        <v>532</v>
      </c>
      <c r="D29" s="2" t="s">
        <v>80</v>
      </c>
      <c r="E29" s="18" t="s">
        <v>13</v>
      </c>
      <c r="F29" s="23" t="s">
        <v>1719</v>
      </c>
      <c r="G29" s="24">
        <v>2.7000000000000003E-2</v>
      </c>
      <c r="H29" s="56">
        <f t="shared" si="2"/>
        <v>-40266</v>
      </c>
      <c r="I29" s="33">
        <f t="shared" si="3"/>
        <v>-0.22740544539637539</v>
      </c>
    </row>
    <row r="30" spans="1:9" ht="14.45" customHeight="1">
      <c r="A30" s="37" t="s">
        <v>1599</v>
      </c>
      <c r="B30" s="53">
        <v>5814</v>
      </c>
      <c r="C30" s="2" t="s">
        <v>2229</v>
      </c>
      <c r="D30" s="2" t="s">
        <v>9</v>
      </c>
      <c r="E30" s="18" t="s">
        <v>9</v>
      </c>
      <c r="F30" s="63">
        <v>4492</v>
      </c>
      <c r="G30" s="64" t="s">
        <v>9</v>
      </c>
      <c r="H30" s="52">
        <f t="shared" si="2"/>
        <v>1322</v>
      </c>
      <c r="I30" s="33">
        <f>(B30-F30)/F30</f>
        <v>0.29430097951914513</v>
      </c>
    </row>
    <row r="31" spans="1:9" ht="14.45" customHeight="1">
      <c r="A31" s="37" t="s">
        <v>2129</v>
      </c>
      <c r="B31" s="25" t="s">
        <v>533</v>
      </c>
      <c r="C31" s="2" t="s">
        <v>534</v>
      </c>
      <c r="D31" s="2" t="s">
        <v>440</v>
      </c>
      <c r="E31" s="18" t="s">
        <v>13</v>
      </c>
      <c r="F31" s="128" t="s">
        <v>2252</v>
      </c>
      <c r="G31" s="129"/>
      <c r="H31" s="130"/>
      <c r="I31" s="131"/>
    </row>
    <row r="32" spans="1:9" ht="3.75" customHeight="1">
      <c r="A32" s="37"/>
      <c r="B32" s="43"/>
      <c r="C32" s="44"/>
      <c r="D32" s="44"/>
      <c r="E32" s="22"/>
      <c r="F32" s="67"/>
      <c r="G32" s="71"/>
      <c r="H32" s="46"/>
      <c r="I32" s="33"/>
    </row>
    <row r="33" spans="1:9" ht="14.45" customHeight="1">
      <c r="A33" s="37" t="s">
        <v>2255</v>
      </c>
      <c r="B33" s="25" t="s">
        <v>535</v>
      </c>
      <c r="C33" s="2" t="s">
        <v>536</v>
      </c>
      <c r="D33" s="7">
        <v>1</v>
      </c>
      <c r="E33" s="18" t="s">
        <v>9</v>
      </c>
      <c r="F33" s="51" t="s">
        <v>1721</v>
      </c>
      <c r="G33" s="62">
        <v>1</v>
      </c>
      <c r="H33" s="56">
        <f t="shared" ref="H33:H45" si="4">B33-F33</f>
        <v>-214970</v>
      </c>
      <c r="I33" s="33">
        <f t="shared" ref="I33:I45" si="5">(B33-F33)/F33</f>
        <v>-5.139236566252689E-2</v>
      </c>
    </row>
    <row r="34" spans="1:9" ht="14.45" customHeight="1">
      <c r="A34" s="37" t="s">
        <v>1580</v>
      </c>
      <c r="B34" s="25" t="s">
        <v>537</v>
      </c>
      <c r="C34" s="81" t="s">
        <v>2269</v>
      </c>
      <c r="D34" s="2" t="s">
        <v>443</v>
      </c>
      <c r="E34" s="18" t="s">
        <v>13</v>
      </c>
      <c r="F34" s="23" t="s">
        <v>1722</v>
      </c>
      <c r="G34" s="24">
        <v>3.3000000000000002E-2</v>
      </c>
      <c r="H34" s="56">
        <f t="shared" si="4"/>
        <v>-43236</v>
      </c>
      <c r="I34" s="33">
        <f t="shared" si="5"/>
        <v>-0.31655940430953061</v>
      </c>
    </row>
    <row r="35" spans="1:9" ht="14.45" customHeight="1">
      <c r="A35" s="37" t="s">
        <v>1581</v>
      </c>
      <c r="B35" s="25" t="s">
        <v>538</v>
      </c>
      <c r="C35" s="2" t="s">
        <v>539</v>
      </c>
      <c r="D35" s="2" t="s">
        <v>276</v>
      </c>
      <c r="E35" s="18" t="s">
        <v>13</v>
      </c>
      <c r="F35" s="23" t="s">
        <v>1723</v>
      </c>
      <c r="G35" s="24">
        <v>2.7999999999999997E-2</v>
      </c>
      <c r="H35" s="56">
        <f t="shared" si="4"/>
        <v>-48308</v>
      </c>
      <c r="I35" s="33">
        <f t="shared" si="5"/>
        <v>-0.41912562142652632</v>
      </c>
    </row>
    <row r="36" spans="1:9" ht="14.45" customHeight="1">
      <c r="A36" s="37" t="s">
        <v>1582</v>
      </c>
      <c r="B36" s="25" t="s">
        <v>540</v>
      </c>
      <c r="C36" s="2" t="s">
        <v>541</v>
      </c>
      <c r="D36" s="2" t="s">
        <v>64</v>
      </c>
      <c r="E36" s="18" t="s">
        <v>13</v>
      </c>
      <c r="F36" s="23" t="s">
        <v>1724</v>
      </c>
      <c r="G36" s="24">
        <v>7.2000000000000008E-2</v>
      </c>
      <c r="H36" s="56">
        <f t="shared" si="4"/>
        <v>-96825</v>
      </c>
      <c r="I36" s="33">
        <f t="shared" si="5"/>
        <v>-0.32306121563773099</v>
      </c>
    </row>
    <row r="37" spans="1:9" ht="14.45" customHeight="1">
      <c r="A37" s="37" t="s">
        <v>1583</v>
      </c>
      <c r="B37" s="25" t="s">
        <v>542</v>
      </c>
      <c r="C37" s="2" t="s">
        <v>543</v>
      </c>
      <c r="D37" s="2" t="s">
        <v>544</v>
      </c>
      <c r="E37" s="18" t="s">
        <v>13</v>
      </c>
      <c r="F37" s="23" t="s">
        <v>1725</v>
      </c>
      <c r="G37" s="24">
        <v>8.6999999999999994E-2</v>
      </c>
      <c r="H37" s="56">
        <f t="shared" si="4"/>
        <v>-130436</v>
      </c>
      <c r="I37" s="33">
        <f t="shared" si="5"/>
        <v>-0.35687101743096422</v>
      </c>
    </row>
    <row r="38" spans="1:9" ht="14.45" customHeight="1">
      <c r="A38" s="37" t="s">
        <v>1584</v>
      </c>
      <c r="B38" s="25" t="s">
        <v>545</v>
      </c>
      <c r="C38" s="2" t="s">
        <v>546</v>
      </c>
      <c r="D38" s="2" t="s">
        <v>547</v>
      </c>
      <c r="E38" s="18" t="s">
        <v>13</v>
      </c>
      <c r="F38" s="23" t="s">
        <v>1726</v>
      </c>
      <c r="G38" s="24">
        <v>0.14099999999999999</v>
      </c>
      <c r="H38" s="56">
        <f t="shared" si="4"/>
        <v>-199425</v>
      </c>
      <c r="I38" s="33">
        <f t="shared" si="5"/>
        <v>-0.33851280127512007</v>
      </c>
    </row>
    <row r="39" spans="1:9" ht="14.45" customHeight="1">
      <c r="A39" s="37" t="s">
        <v>1585</v>
      </c>
      <c r="B39" s="25" t="s">
        <v>548</v>
      </c>
      <c r="C39" s="2" t="s">
        <v>549</v>
      </c>
      <c r="D39" s="2" t="s">
        <v>363</v>
      </c>
      <c r="E39" s="18" t="s">
        <v>13</v>
      </c>
      <c r="F39" s="23" t="s">
        <v>1727</v>
      </c>
      <c r="G39" s="24">
        <v>0.217</v>
      </c>
      <c r="H39" s="56">
        <f t="shared" si="4"/>
        <v>-244507</v>
      </c>
      <c r="I39" s="33">
        <f t="shared" si="5"/>
        <v>-0.26963926717563985</v>
      </c>
    </row>
    <row r="40" spans="1:9" ht="14.45" customHeight="1">
      <c r="A40" s="37" t="s">
        <v>1586</v>
      </c>
      <c r="B40" s="25" t="s">
        <v>550</v>
      </c>
      <c r="C40" s="2" t="s">
        <v>551</v>
      </c>
      <c r="D40" s="2" t="s">
        <v>145</v>
      </c>
      <c r="E40" s="18" t="s">
        <v>13</v>
      </c>
      <c r="F40" s="23" t="s">
        <v>1728</v>
      </c>
      <c r="G40" s="24">
        <v>0.154</v>
      </c>
      <c r="H40" s="56">
        <f t="shared" si="4"/>
        <v>-48907</v>
      </c>
      <c r="I40" s="33">
        <f t="shared" si="5"/>
        <v>-7.6076744070285474E-2</v>
      </c>
    </row>
    <row r="41" spans="1:9" ht="14.45" customHeight="1">
      <c r="A41" s="37" t="s">
        <v>1587</v>
      </c>
      <c r="B41" s="25" t="s">
        <v>552</v>
      </c>
      <c r="C41" s="2" t="s">
        <v>553</v>
      </c>
      <c r="D41" s="2" t="s">
        <v>554</v>
      </c>
      <c r="E41" s="18" t="s">
        <v>13</v>
      </c>
      <c r="F41" s="23" t="s">
        <v>1729</v>
      </c>
      <c r="G41" s="24">
        <v>0.154</v>
      </c>
      <c r="H41" s="56">
        <f t="shared" si="4"/>
        <v>194915</v>
      </c>
      <c r="I41" s="33">
        <f t="shared" si="5"/>
        <v>0.30247000749521658</v>
      </c>
    </row>
    <row r="42" spans="1:9" ht="14.45" customHeight="1">
      <c r="A42" s="37" t="s">
        <v>1588</v>
      </c>
      <c r="B42" s="25" t="s">
        <v>555</v>
      </c>
      <c r="C42" s="2" t="s">
        <v>556</v>
      </c>
      <c r="D42" s="2" t="s">
        <v>86</v>
      </c>
      <c r="E42" s="18" t="s">
        <v>13</v>
      </c>
      <c r="F42" s="23" t="s">
        <v>1730</v>
      </c>
      <c r="G42" s="24">
        <v>5.2999999999999999E-2</v>
      </c>
      <c r="H42" s="56">
        <f t="shared" si="4"/>
        <v>184094</v>
      </c>
      <c r="I42" s="33">
        <f t="shared" si="5"/>
        <v>0.82450577307213424</v>
      </c>
    </row>
    <row r="43" spans="1:9" ht="14.45" customHeight="1">
      <c r="A43" s="37" t="s">
        <v>1589</v>
      </c>
      <c r="B43" s="25" t="s">
        <v>557</v>
      </c>
      <c r="C43" s="2" t="s">
        <v>558</v>
      </c>
      <c r="D43" s="2" t="s">
        <v>559</v>
      </c>
      <c r="E43" s="18" t="s">
        <v>13</v>
      </c>
      <c r="F43" s="23" t="s">
        <v>1731</v>
      </c>
      <c r="G43" s="24">
        <v>6.2E-2</v>
      </c>
      <c r="H43" s="56">
        <f t="shared" si="4"/>
        <v>217665</v>
      </c>
      <c r="I43" s="33">
        <f t="shared" si="5"/>
        <v>0.83910948342328451</v>
      </c>
    </row>
    <row r="44" spans="1:9" ht="14.45" customHeight="1">
      <c r="A44" s="37" t="s">
        <v>1602</v>
      </c>
      <c r="B44" s="53">
        <v>88260</v>
      </c>
      <c r="C44" s="2" t="s">
        <v>2242</v>
      </c>
      <c r="D44" s="2" t="s">
        <v>9</v>
      </c>
      <c r="E44" s="18" t="s">
        <v>9</v>
      </c>
      <c r="F44" s="60">
        <v>65342</v>
      </c>
      <c r="G44" s="24" t="s">
        <v>9</v>
      </c>
      <c r="H44" s="52">
        <f t="shared" si="4"/>
        <v>22918</v>
      </c>
      <c r="I44" s="33">
        <f t="shared" si="5"/>
        <v>0.35073918765877998</v>
      </c>
    </row>
    <row r="45" spans="1:9" ht="14.45" customHeight="1">
      <c r="A45" s="37" t="s">
        <v>2136</v>
      </c>
      <c r="B45" s="53">
        <v>115788</v>
      </c>
      <c r="C45" s="2" t="s">
        <v>2243</v>
      </c>
      <c r="D45" s="2" t="s">
        <v>9</v>
      </c>
      <c r="E45" s="18" t="s">
        <v>9</v>
      </c>
      <c r="F45" s="60">
        <v>87008</v>
      </c>
      <c r="G45" s="24" t="s">
        <v>9</v>
      </c>
      <c r="H45" s="52">
        <f t="shared" si="4"/>
        <v>28780</v>
      </c>
      <c r="I45" s="33">
        <f t="shared" si="5"/>
        <v>0.33077418168444284</v>
      </c>
    </row>
    <row r="46" spans="1:9" ht="3.75" customHeight="1">
      <c r="A46" s="37"/>
      <c r="B46" s="43"/>
      <c r="C46" s="44"/>
      <c r="D46" s="44"/>
      <c r="E46" s="22"/>
      <c r="F46" s="45"/>
      <c r="G46" s="33"/>
      <c r="H46" s="57"/>
      <c r="I46" s="33"/>
    </row>
    <row r="47" spans="1:9" ht="14.45" customHeight="1">
      <c r="A47" s="37" t="s">
        <v>1603</v>
      </c>
      <c r="B47" s="53">
        <v>42052</v>
      </c>
      <c r="C47" s="2" t="s">
        <v>2217</v>
      </c>
      <c r="D47" s="2" t="s">
        <v>9</v>
      </c>
      <c r="E47" s="18" t="s">
        <v>9</v>
      </c>
      <c r="F47" s="60">
        <v>31700</v>
      </c>
      <c r="G47" s="24" t="s">
        <v>9</v>
      </c>
      <c r="H47" s="52">
        <f>B47-F47</f>
        <v>10352</v>
      </c>
      <c r="I47" s="33">
        <f>(B47-F47)/F47</f>
        <v>0.3265615141955836</v>
      </c>
    </row>
    <row r="48" spans="1:9" ht="3.75" customHeight="1">
      <c r="A48" s="37"/>
      <c r="B48" s="43"/>
      <c r="C48" s="44"/>
      <c r="D48" s="119"/>
      <c r="E48" s="22"/>
      <c r="F48" s="45"/>
      <c r="G48" s="33"/>
      <c r="H48" s="57"/>
      <c r="I48" s="33"/>
    </row>
    <row r="49" spans="1:9" ht="14.45" customHeight="1">
      <c r="A49" s="37" t="s">
        <v>2253</v>
      </c>
      <c r="B49" s="53">
        <v>41291</v>
      </c>
      <c r="C49" s="115" t="s">
        <v>2244</v>
      </c>
      <c r="D49" s="74" t="s">
        <v>9</v>
      </c>
      <c r="E49" s="22" t="s">
        <v>9</v>
      </c>
      <c r="F49" s="60">
        <v>31517</v>
      </c>
      <c r="G49" s="24" t="s">
        <v>9</v>
      </c>
      <c r="H49" s="52">
        <f>B49-F49</f>
        <v>9774</v>
      </c>
      <c r="I49" s="33">
        <f>(B49-F49)/F49</f>
        <v>0.31011834882761685</v>
      </c>
    </row>
    <row r="50" spans="1:9" ht="14.45" customHeight="1">
      <c r="A50" s="37" t="s">
        <v>2137</v>
      </c>
      <c r="B50" s="53">
        <v>66417</v>
      </c>
      <c r="C50" s="115" t="s">
        <v>2245</v>
      </c>
      <c r="D50" s="74" t="s">
        <v>9</v>
      </c>
      <c r="E50" s="22" t="s">
        <v>9</v>
      </c>
      <c r="F50" s="60">
        <v>50270</v>
      </c>
      <c r="G50" s="24" t="s">
        <v>9</v>
      </c>
      <c r="H50" s="52">
        <f>B50-F50</f>
        <v>16147</v>
      </c>
      <c r="I50" s="33">
        <f>(B50-F50)/F50</f>
        <v>0.32120549035209867</v>
      </c>
    </row>
    <row r="51" spans="1:9" ht="14.45" customHeight="1">
      <c r="A51" s="37" t="s">
        <v>2138</v>
      </c>
      <c r="B51" s="53">
        <v>50050</v>
      </c>
      <c r="C51" s="115" t="s">
        <v>2246</v>
      </c>
      <c r="D51" s="74" t="s">
        <v>9</v>
      </c>
      <c r="E51" s="22" t="s">
        <v>9</v>
      </c>
      <c r="F51" s="60">
        <v>36104</v>
      </c>
      <c r="G51" s="24" t="s">
        <v>9</v>
      </c>
      <c r="H51" s="52">
        <f>B51-F51</f>
        <v>13946</v>
      </c>
      <c r="I51" s="33">
        <f>(B51-F51)/F51</f>
        <v>0.38627298914247726</v>
      </c>
    </row>
    <row r="52" spans="1:9" ht="14.45" customHeight="1">
      <c r="A52" s="37"/>
      <c r="B52" s="25"/>
      <c r="C52" s="10"/>
      <c r="D52" s="74"/>
      <c r="E52" s="22"/>
      <c r="F52" s="23"/>
      <c r="G52" s="24"/>
      <c r="H52" s="56"/>
      <c r="I52" s="33"/>
    </row>
    <row r="53" spans="1:9" s="93" customFormat="1" ht="27" customHeight="1">
      <c r="A53" s="36" t="s">
        <v>2139</v>
      </c>
      <c r="B53" s="40" t="s">
        <v>0</v>
      </c>
      <c r="C53" s="6"/>
      <c r="D53" s="89"/>
      <c r="E53" s="17"/>
      <c r="F53" s="26" t="s">
        <v>0</v>
      </c>
      <c r="G53" s="27" t="s">
        <v>0</v>
      </c>
      <c r="H53" s="58"/>
      <c r="I53" s="34"/>
    </row>
    <row r="54" spans="1:9" ht="14.45" customHeight="1">
      <c r="A54" s="37" t="s">
        <v>2256</v>
      </c>
      <c r="B54" s="25" t="s">
        <v>9</v>
      </c>
      <c r="C54" s="2" t="s">
        <v>9</v>
      </c>
      <c r="D54" s="2" t="s">
        <v>355</v>
      </c>
      <c r="E54" s="18" t="s">
        <v>13</v>
      </c>
      <c r="F54" s="25" t="s">
        <v>9</v>
      </c>
      <c r="G54" s="24">
        <v>0.05</v>
      </c>
      <c r="H54" s="56" t="s">
        <v>9</v>
      </c>
      <c r="I54" s="33">
        <f t="shared" ref="I54:I62" si="6">D54-G54</f>
        <v>-1.0000000000000009E-3</v>
      </c>
    </row>
    <row r="55" spans="1:9" ht="14.45" customHeight="1">
      <c r="A55" s="37" t="s">
        <v>188</v>
      </c>
      <c r="B55" s="25" t="s">
        <v>9</v>
      </c>
      <c r="C55" s="2" t="s">
        <v>9</v>
      </c>
      <c r="D55" s="2" t="s">
        <v>409</v>
      </c>
      <c r="E55" s="18" t="s">
        <v>52</v>
      </c>
      <c r="F55" s="25" t="s">
        <v>9</v>
      </c>
      <c r="G55" s="24">
        <v>7.4999999999999997E-2</v>
      </c>
      <c r="H55" s="56" t="s">
        <v>9</v>
      </c>
      <c r="I55" s="33">
        <f t="shared" si="6"/>
        <v>-1.0000000000000009E-3</v>
      </c>
    </row>
    <row r="56" spans="1:9" ht="14.45" customHeight="1">
      <c r="A56" s="37" t="s">
        <v>190</v>
      </c>
      <c r="B56" s="25" t="s">
        <v>9</v>
      </c>
      <c r="C56" s="2" t="s">
        <v>9</v>
      </c>
      <c r="D56" s="2" t="s">
        <v>184</v>
      </c>
      <c r="E56" s="18" t="s">
        <v>46</v>
      </c>
      <c r="F56" s="25" t="s">
        <v>9</v>
      </c>
      <c r="G56" s="24">
        <v>7.6999999999999999E-2</v>
      </c>
      <c r="H56" s="56" t="s">
        <v>9</v>
      </c>
      <c r="I56" s="33">
        <f t="shared" si="6"/>
        <v>2.0000000000000018E-3</v>
      </c>
    </row>
    <row r="57" spans="1:9" ht="14.45" customHeight="1">
      <c r="A57" s="37" t="s">
        <v>2257</v>
      </c>
      <c r="B57" s="25" t="s">
        <v>9</v>
      </c>
      <c r="C57" s="2" t="s">
        <v>9</v>
      </c>
      <c r="D57" s="2" t="s">
        <v>440</v>
      </c>
      <c r="E57" s="18" t="s">
        <v>13</v>
      </c>
      <c r="F57" s="25" t="s">
        <v>9</v>
      </c>
      <c r="G57" s="24">
        <v>2.8000000000000001E-2</v>
      </c>
      <c r="H57" s="56" t="s">
        <v>9</v>
      </c>
      <c r="I57" s="33">
        <f t="shared" si="6"/>
        <v>-1.0000000000000009E-3</v>
      </c>
    </row>
    <row r="58" spans="1:9" ht="14.45" customHeight="1">
      <c r="A58" s="37" t="s">
        <v>188</v>
      </c>
      <c r="B58" s="25" t="s">
        <v>9</v>
      </c>
      <c r="C58" s="2" t="s">
        <v>9</v>
      </c>
      <c r="D58" s="2" t="s">
        <v>89</v>
      </c>
      <c r="E58" s="18" t="s">
        <v>13</v>
      </c>
      <c r="F58" s="25" t="s">
        <v>9</v>
      </c>
      <c r="G58" s="24">
        <v>3.5999999999999997E-2</v>
      </c>
      <c r="H58" s="56" t="s">
        <v>9</v>
      </c>
      <c r="I58" s="33">
        <f t="shared" si="6"/>
        <v>-1.9999999999999948E-3</v>
      </c>
    </row>
    <row r="59" spans="1:9" ht="14.45" customHeight="1">
      <c r="A59" s="37" t="s">
        <v>190</v>
      </c>
      <c r="B59" s="25" t="s">
        <v>9</v>
      </c>
      <c r="C59" s="2" t="s">
        <v>9</v>
      </c>
      <c r="D59" s="2" t="s">
        <v>169</v>
      </c>
      <c r="E59" s="18" t="s">
        <v>52</v>
      </c>
      <c r="F59" s="25" t="s">
        <v>9</v>
      </c>
      <c r="G59" s="24">
        <v>3.5000000000000003E-2</v>
      </c>
      <c r="H59" s="56" t="s">
        <v>9</v>
      </c>
      <c r="I59" s="33">
        <f t="shared" si="6"/>
        <v>-4.0000000000000036E-3</v>
      </c>
    </row>
    <row r="60" spans="1:9" ht="14.45" customHeight="1">
      <c r="A60" s="37" t="s">
        <v>2314</v>
      </c>
      <c r="B60" s="25" t="s">
        <v>9</v>
      </c>
      <c r="C60" s="2" t="s">
        <v>9</v>
      </c>
      <c r="D60" s="2" t="s">
        <v>562</v>
      </c>
      <c r="E60" s="18" t="s">
        <v>194</v>
      </c>
      <c r="F60" s="25" t="s">
        <v>9</v>
      </c>
      <c r="G60" s="24">
        <v>0.156</v>
      </c>
      <c r="H60" s="56" t="s">
        <v>9</v>
      </c>
      <c r="I60" s="33">
        <f t="shared" si="6"/>
        <v>-2.0000000000000018E-3</v>
      </c>
    </row>
    <row r="61" spans="1:9" ht="14.45" customHeight="1">
      <c r="A61" s="37" t="s">
        <v>188</v>
      </c>
      <c r="B61" s="25" t="s">
        <v>9</v>
      </c>
      <c r="C61" s="2" t="s">
        <v>9</v>
      </c>
      <c r="D61" s="2" t="s">
        <v>563</v>
      </c>
      <c r="E61" s="18" t="s">
        <v>378</v>
      </c>
      <c r="F61" s="25" t="s">
        <v>9</v>
      </c>
      <c r="G61" s="24">
        <v>0.21899999999999997</v>
      </c>
      <c r="H61" s="56" t="s">
        <v>9</v>
      </c>
      <c r="I61" s="33">
        <f t="shared" si="6"/>
        <v>2.0000000000000295E-3</v>
      </c>
    </row>
    <row r="62" spans="1:9" ht="14.45" customHeight="1">
      <c r="A62" s="37" t="s">
        <v>190</v>
      </c>
      <c r="B62" s="25" t="s">
        <v>9</v>
      </c>
      <c r="C62" s="2" t="s">
        <v>9</v>
      </c>
      <c r="D62" s="2" t="s">
        <v>564</v>
      </c>
      <c r="E62" s="18" t="s">
        <v>565</v>
      </c>
      <c r="F62" s="25" t="s">
        <v>9</v>
      </c>
      <c r="G62" s="24">
        <v>0.29399999999999998</v>
      </c>
      <c r="H62" s="56" t="s">
        <v>9</v>
      </c>
      <c r="I62" s="33">
        <f t="shared" si="6"/>
        <v>9.000000000000008E-3</v>
      </c>
    </row>
    <row r="63" spans="1:9" ht="3.75" customHeight="1">
      <c r="A63" s="37"/>
      <c r="B63" s="43"/>
      <c r="C63" s="44"/>
      <c r="D63" s="44"/>
      <c r="E63" s="22"/>
      <c r="F63" s="45"/>
      <c r="G63" s="33"/>
      <c r="H63" s="57"/>
      <c r="I63" s="33"/>
    </row>
    <row r="64" spans="1:9" ht="14.45" customHeight="1">
      <c r="A64" s="37" t="s">
        <v>2313</v>
      </c>
      <c r="B64" s="25" t="s">
        <v>9</v>
      </c>
      <c r="C64" s="2" t="s">
        <v>9</v>
      </c>
      <c r="D64" s="2" t="s">
        <v>434</v>
      </c>
      <c r="E64" s="18" t="s">
        <v>13</v>
      </c>
      <c r="F64" s="25" t="s">
        <v>9</v>
      </c>
      <c r="G64" s="24">
        <v>7.8E-2</v>
      </c>
      <c r="H64" s="56" t="s">
        <v>9</v>
      </c>
      <c r="I64" s="33">
        <f>D64-G64</f>
        <v>5.0000000000000044E-3</v>
      </c>
    </row>
    <row r="65" spans="1:9" ht="14.45" customHeight="1">
      <c r="A65" s="37" t="s">
        <v>2315</v>
      </c>
      <c r="B65" s="25" t="s">
        <v>9</v>
      </c>
      <c r="C65" s="2" t="s">
        <v>9</v>
      </c>
      <c r="D65" s="2" t="s">
        <v>173</v>
      </c>
      <c r="E65" s="18" t="s">
        <v>52</v>
      </c>
      <c r="F65" s="25" t="s">
        <v>9</v>
      </c>
      <c r="G65" s="24">
        <v>8.8999999999999996E-2</v>
      </c>
      <c r="H65" s="56" t="s">
        <v>9</v>
      </c>
      <c r="I65" s="33">
        <f>D65-G65</f>
        <v>-3.9999999999999897E-3</v>
      </c>
    </row>
    <row r="66" spans="1:9" ht="14.45" customHeight="1">
      <c r="A66" s="37" t="s">
        <v>2316</v>
      </c>
      <c r="B66" s="25" t="s">
        <v>9</v>
      </c>
      <c r="C66" s="2" t="s">
        <v>9</v>
      </c>
      <c r="D66" s="2" t="s">
        <v>171</v>
      </c>
      <c r="E66" s="18" t="s">
        <v>13</v>
      </c>
      <c r="F66" s="25" t="s">
        <v>9</v>
      </c>
      <c r="G66" s="24">
        <v>7.5999999999999998E-2</v>
      </c>
      <c r="H66" s="56" t="s">
        <v>9</v>
      </c>
      <c r="I66" s="33">
        <f>D66-G66</f>
        <v>6.0000000000000053E-3</v>
      </c>
    </row>
    <row r="67" spans="1:9" ht="14.45" customHeight="1">
      <c r="A67" s="37" t="s">
        <v>2317</v>
      </c>
      <c r="B67" s="25" t="s">
        <v>9</v>
      </c>
      <c r="C67" s="2" t="s">
        <v>9</v>
      </c>
      <c r="D67" s="2" t="s">
        <v>147</v>
      </c>
      <c r="E67" s="18" t="s">
        <v>13</v>
      </c>
      <c r="F67" s="25" t="s">
        <v>9</v>
      </c>
      <c r="G67" s="24">
        <v>5.9000000000000004E-2</v>
      </c>
      <c r="H67" s="56" t="s">
        <v>9</v>
      </c>
      <c r="I67" s="33">
        <f>D67-G67</f>
        <v>4.9999999999999975E-3</v>
      </c>
    </row>
    <row r="68" spans="1:9" ht="14.45" customHeight="1">
      <c r="A68" s="106" t="s">
        <v>2318</v>
      </c>
      <c r="B68" s="107" t="s">
        <v>9</v>
      </c>
      <c r="C68" s="108" t="s">
        <v>9</v>
      </c>
      <c r="D68" s="108" t="s">
        <v>567</v>
      </c>
      <c r="E68" s="109" t="s">
        <v>52</v>
      </c>
      <c r="F68" s="107" t="s">
        <v>9</v>
      </c>
      <c r="G68" s="64">
        <v>0.16600000000000001</v>
      </c>
      <c r="H68" s="56" t="s">
        <v>9</v>
      </c>
      <c r="I68" s="68">
        <f>D68-G68</f>
        <v>1.8999999999999989E-2</v>
      </c>
    </row>
    <row r="69" spans="1:9" ht="14.45" customHeight="1">
      <c r="A69" s="103"/>
      <c r="B69" s="111"/>
      <c r="C69" s="74"/>
      <c r="D69" s="74"/>
      <c r="E69" s="91"/>
      <c r="F69" s="51"/>
      <c r="G69" s="62"/>
      <c r="H69" s="104"/>
      <c r="I69" s="105"/>
    </row>
    <row r="70" spans="1:9" s="93" customFormat="1" ht="15" customHeight="1">
      <c r="A70" s="92" t="s">
        <v>6</v>
      </c>
      <c r="B70" s="112" t="s">
        <v>0</v>
      </c>
      <c r="C70" s="77" t="s">
        <v>0</v>
      </c>
      <c r="D70" s="77" t="s">
        <v>0</v>
      </c>
      <c r="E70" s="113" t="s">
        <v>0</v>
      </c>
      <c r="F70" s="90"/>
      <c r="G70" s="91"/>
      <c r="H70" s="54"/>
      <c r="I70" s="91"/>
    </row>
    <row r="71" spans="1:9" ht="14.45" customHeight="1">
      <c r="A71" s="37" t="s">
        <v>2247</v>
      </c>
      <c r="B71" s="25" t="s">
        <v>391</v>
      </c>
      <c r="C71" s="1" t="s">
        <v>392</v>
      </c>
      <c r="D71" s="114">
        <v>1</v>
      </c>
      <c r="E71" s="18" t="s">
        <v>9</v>
      </c>
      <c r="F71" s="23" t="s">
        <v>1668</v>
      </c>
      <c r="G71" s="24">
        <v>1</v>
      </c>
      <c r="H71" s="56">
        <f>B71-F71</f>
        <v>-123456</v>
      </c>
      <c r="I71" s="33">
        <f>(B71-F71)/F71</f>
        <v>-9.5579258025131984E-3</v>
      </c>
    </row>
    <row r="72" spans="1:9" ht="14.45" customHeight="1">
      <c r="A72" s="37" t="s">
        <v>1514</v>
      </c>
      <c r="B72" s="25" t="s">
        <v>393</v>
      </c>
      <c r="C72" s="2" t="s">
        <v>394</v>
      </c>
      <c r="D72" s="2" t="s">
        <v>395</v>
      </c>
      <c r="E72" s="18" t="s">
        <v>13</v>
      </c>
      <c r="F72" s="23" t="s">
        <v>1669</v>
      </c>
      <c r="G72" s="24">
        <v>0.64</v>
      </c>
      <c r="H72" s="56">
        <f>B72-F72</f>
        <v>-157463</v>
      </c>
      <c r="I72" s="33">
        <f>(B72-F72)/F72</f>
        <v>-1.9046348416707198E-2</v>
      </c>
    </row>
    <row r="73" spans="1:9" ht="14.45" customHeight="1">
      <c r="A73" s="37" t="s">
        <v>1516</v>
      </c>
      <c r="B73" s="25" t="s">
        <v>396</v>
      </c>
      <c r="C73" s="2" t="s">
        <v>397</v>
      </c>
      <c r="D73" s="2" t="s">
        <v>398</v>
      </c>
      <c r="E73" s="18" t="s">
        <v>13</v>
      </c>
      <c r="F73" s="23" t="s">
        <v>1670</v>
      </c>
      <c r="G73" s="24">
        <v>0.63300000000000001</v>
      </c>
      <c r="H73" s="56">
        <f>B73-F73</f>
        <v>-151678</v>
      </c>
      <c r="I73" s="33">
        <f>(B73-F73)/F73</f>
        <v>-1.8552208987127523E-2</v>
      </c>
    </row>
    <row r="74" spans="1:9" ht="14.45" customHeight="1">
      <c r="A74" s="37" t="s">
        <v>1518</v>
      </c>
      <c r="B74" s="25" t="s">
        <v>399</v>
      </c>
      <c r="C74" s="81" t="s">
        <v>400</v>
      </c>
      <c r="D74" s="2" t="s">
        <v>229</v>
      </c>
      <c r="E74" s="18" t="s">
        <v>13</v>
      </c>
      <c r="F74" s="23" t="s">
        <v>1671</v>
      </c>
      <c r="G74" s="24">
        <v>0.60099999999999998</v>
      </c>
      <c r="H74" s="56">
        <f>B74-F74</f>
        <v>-336962</v>
      </c>
      <c r="I74" s="33">
        <f>(B74-F74)/F74</f>
        <v>-4.3386668901911507E-2</v>
      </c>
    </row>
    <row r="75" spans="1:9" ht="14.45" customHeight="1">
      <c r="A75" s="37" t="s">
        <v>1520</v>
      </c>
      <c r="B75" s="25" t="s">
        <v>401</v>
      </c>
      <c r="C75" s="2" t="s">
        <v>402</v>
      </c>
      <c r="D75" s="2" t="s">
        <v>115</v>
      </c>
      <c r="E75" s="18" t="s">
        <v>13</v>
      </c>
      <c r="F75" s="23" t="s">
        <v>1672</v>
      </c>
      <c r="G75" s="24">
        <v>3.2000000000000001E-2</v>
      </c>
      <c r="H75" s="56">
        <f>B75-F75</f>
        <v>185284</v>
      </c>
      <c r="I75" s="33">
        <f>(B75-F75)/F75</f>
        <v>0.45273927247581558</v>
      </c>
    </row>
    <row r="76" spans="1:9" ht="14.45" customHeight="1">
      <c r="A76" s="37" t="s">
        <v>2115</v>
      </c>
      <c r="B76" s="25" t="s">
        <v>9</v>
      </c>
      <c r="C76" s="2" t="s">
        <v>9</v>
      </c>
      <c r="D76" s="2" t="s">
        <v>409</v>
      </c>
      <c r="E76" s="18" t="s">
        <v>13</v>
      </c>
      <c r="F76" s="25" t="s">
        <v>9</v>
      </c>
      <c r="G76" s="24">
        <v>0.05</v>
      </c>
      <c r="H76" s="8" t="s">
        <v>9</v>
      </c>
      <c r="I76" s="33">
        <f>D76-G76</f>
        <v>2.3999999999999994E-2</v>
      </c>
    </row>
    <row r="77" spans="1:9" ht="14.45" customHeight="1">
      <c r="A77" s="37" t="s">
        <v>1522</v>
      </c>
      <c r="B77" s="25" t="s">
        <v>403</v>
      </c>
      <c r="C77" s="2" t="s">
        <v>404</v>
      </c>
      <c r="D77" s="2" t="s">
        <v>405</v>
      </c>
      <c r="E77" s="18" t="s">
        <v>13</v>
      </c>
      <c r="F77" s="23" t="s">
        <v>1673</v>
      </c>
      <c r="G77" s="24">
        <v>6.9999999999999993E-3</v>
      </c>
      <c r="H77" s="56">
        <f>B77-F77</f>
        <v>-5785</v>
      </c>
      <c r="I77" s="33">
        <f>(B77-F77)/F77</f>
        <v>-6.3140546381288132E-2</v>
      </c>
    </row>
    <row r="78" spans="1:9" ht="14.45" customHeight="1">
      <c r="A78" s="37" t="s">
        <v>1524</v>
      </c>
      <c r="B78" s="41" t="s">
        <v>406</v>
      </c>
      <c r="C78" s="42" t="s">
        <v>407</v>
      </c>
      <c r="D78" s="42" t="s">
        <v>408</v>
      </c>
      <c r="E78" s="55" t="s">
        <v>13</v>
      </c>
      <c r="F78" s="50" t="s">
        <v>1674</v>
      </c>
      <c r="G78" s="61">
        <v>0.36</v>
      </c>
      <c r="H78" s="56">
        <f>B78-F78</f>
        <v>34007</v>
      </c>
      <c r="I78" s="33">
        <f>(B78-F78)/F78</f>
        <v>7.3145115202427231E-3</v>
      </c>
    </row>
    <row r="79" spans="1:9" ht="3.75" customHeight="1">
      <c r="A79" s="37"/>
      <c r="B79" s="43"/>
      <c r="C79" s="44"/>
      <c r="D79" s="44"/>
      <c r="E79" s="22"/>
      <c r="F79" s="45"/>
      <c r="G79" s="33"/>
      <c r="H79" s="57"/>
      <c r="I79" s="33"/>
    </row>
    <row r="80" spans="1:9" ht="14.45" customHeight="1">
      <c r="A80" s="37" t="s">
        <v>2248</v>
      </c>
      <c r="B80" s="21" t="s">
        <v>410</v>
      </c>
      <c r="C80" s="1" t="s">
        <v>411</v>
      </c>
      <c r="D80" s="7">
        <v>1</v>
      </c>
      <c r="E80" s="16" t="s">
        <v>9</v>
      </c>
      <c r="F80" s="51" t="s">
        <v>1675</v>
      </c>
      <c r="G80" s="62">
        <v>1</v>
      </c>
      <c r="H80" s="56">
        <f>B80-F80</f>
        <v>-132024</v>
      </c>
      <c r="I80" s="33">
        <f>(B80-F80)/F80</f>
        <v>-1.9996389187433888E-2</v>
      </c>
    </row>
    <row r="81" spans="1:9" ht="14.45" customHeight="1">
      <c r="A81" s="37" t="s">
        <v>1514</v>
      </c>
      <c r="B81" s="25" t="s">
        <v>412</v>
      </c>
      <c r="C81" s="1" t="s">
        <v>2266</v>
      </c>
      <c r="D81" s="2" t="s">
        <v>413</v>
      </c>
      <c r="E81" s="18" t="s">
        <v>13</v>
      </c>
      <c r="F81" s="23" t="s">
        <v>1676</v>
      </c>
      <c r="G81" s="24">
        <v>0.56799999999999995</v>
      </c>
      <c r="H81" s="56">
        <f>B81-F81</f>
        <v>-57834</v>
      </c>
      <c r="I81" s="33">
        <f>(B81-F81)/F81</f>
        <v>-1.5423691477099682E-2</v>
      </c>
    </row>
    <row r="82" spans="1:9" ht="14.45" customHeight="1">
      <c r="A82" s="37" t="s">
        <v>1516</v>
      </c>
      <c r="B82" s="25" t="s">
        <v>414</v>
      </c>
      <c r="C82" s="2" t="s">
        <v>415</v>
      </c>
      <c r="D82" s="2" t="s">
        <v>416</v>
      </c>
      <c r="E82" s="18" t="s">
        <v>13</v>
      </c>
      <c r="F82" s="23" t="s">
        <v>1677</v>
      </c>
      <c r="G82" s="24">
        <v>0.56700000000000006</v>
      </c>
      <c r="H82" s="56">
        <f>B82-F82</f>
        <v>-57945</v>
      </c>
      <c r="I82" s="33">
        <f>(B82-F82)/F82</f>
        <v>-1.5492143241567551E-2</v>
      </c>
    </row>
    <row r="83" spans="1:9" ht="14.45" customHeight="1">
      <c r="A83" s="37" t="s">
        <v>1518</v>
      </c>
      <c r="B83" s="25" t="s">
        <v>417</v>
      </c>
      <c r="C83" s="2" t="s">
        <v>418</v>
      </c>
      <c r="D83" s="2" t="s">
        <v>419</v>
      </c>
      <c r="E83" s="18" t="s">
        <v>13</v>
      </c>
      <c r="F83" s="23" t="s">
        <v>1678</v>
      </c>
      <c r="G83" s="24">
        <v>0.53900000000000003</v>
      </c>
      <c r="H83" s="56">
        <f>B83-F83</f>
        <v>-129203</v>
      </c>
      <c r="I83" s="33">
        <f>(B83-F83)/F83</f>
        <v>-3.6339994948520471E-2</v>
      </c>
    </row>
    <row r="84" spans="1:9" ht="3.75" customHeight="1">
      <c r="A84" s="37"/>
      <c r="B84" s="43"/>
      <c r="C84" s="44"/>
      <c r="D84" s="44"/>
      <c r="E84" s="22"/>
      <c r="F84" s="45"/>
      <c r="G84" s="33"/>
      <c r="H84" s="57"/>
      <c r="I84" s="33"/>
    </row>
    <row r="85" spans="1:9" ht="14.45" customHeight="1">
      <c r="A85" s="37" t="s">
        <v>2249</v>
      </c>
      <c r="B85" s="25" t="s">
        <v>420</v>
      </c>
      <c r="C85" s="2" t="s">
        <v>421</v>
      </c>
      <c r="D85" s="7">
        <v>1</v>
      </c>
      <c r="E85" s="18" t="s">
        <v>9</v>
      </c>
      <c r="F85" s="23" t="s">
        <v>1679</v>
      </c>
      <c r="G85" s="24">
        <v>1</v>
      </c>
      <c r="H85" s="56">
        <f>B85-F85</f>
        <v>-129943</v>
      </c>
      <c r="I85" s="33">
        <f>(B85-F85)/F85</f>
        <v>-0.14082099976916901</v>
      </c>
    </row>
    <row r="86" spans="1:9" ht="14.45" customHeight="1">
      <c r="A86" s="37" t="s">
        <v>2118</v>
      </c>
      <c r="B86" s="25" t="s">
        <v>422</v>
      </c>
      <c r="C86" s="81" t="s">
        <v>2267</v>
      </c>
      <c r="D86" s="2" t="s">
        <v>34</v>
      </c>
      <c r="E86" s="18" t="s">
        <v>378</v>
      </c>
      <c r="F86" s="23" t="s">
        <v>1680</v>
      </c>
      <c r="G86" s="24">
        <v>0.55600000000000005</v>
      </c>
      <c r="H86" s="56">
        <f>B86-F86</f>
        <v>-53572</v>
      </c>
      <c r="I86" s="33">
        <f>(B86-F86)/F86</f>
        <v>-0.10442335393653746</v>
      </c>
    </row>
    <row r="87" spans="1:9" ht="3.75" customHeight="1">
      <c r="A87" s="37"/>
      <c r="B87" s="43"/>
      <c r="C87" s="44"/>
      <c r="D87" s="44"/>
      <c r="E87" s="22"/>
      <c r="F87" s="45"/>
      <c r="G87" s="33"/>
      <c r="H87" s="57"/>
      <c r="I87" s="33"/>
    </row>
    <row r="88" spans="1:9" ht="14.45" customHeight="1">
      <c r="A88" s="37" t="s">
        <v>2250</v>
      </c>
      <c r="B88" s="25" t="s">
        <v>423</v>
      </c>
      <c r="C88" s="2" t="s">
        <v>424</v>
      </c>
      <c r="D88" s="7">
        <v>1</v>
      </c>
      <c r="E88" s="18" t="s">
        <v>9</v>
      </c>
      <c r="F88" s="30">
        <v>2146456</v>
      </c>
      <c r="G88" s="24">
        <v>1</v>
      </c>
      <c r="H88" s="56">
        <f>B88-F88</f>
        <v>-369089</v>
      </c>
      <c r="I88" s="33">
        <f>(B88-F88)/F88</f>
        <v>-0.17195274443081993</v>
      </c>
    </row>
    <row r="89" spans="1:9" ht="14.45" customHeight="1">
      <c r="A89" s="37" t="s">
        <v>2118</v>
      </c>
      <c r="B89" s="25" t="s">
        <v>425</v>
      </c>
      <c r="C89" s="2" t="s">
        <v>426</v>
      </c>
      <c r="D89" s="2" t="s">
        <v>427</v>
      </c>
      <c r="E89" s="18" t="s">
        <v>46</v>
      </c>
      <c r="F89" s="30">
        <v>1437060</v>
      </c>
      <c r="G89" s="24">
        <f>F89/F88</f>
        <v>0.66950359103564205</v>
      </c>
      <c r="H89" s="56">
        <f>B89-F89</f>
        <v>-243578</v>
      </c>
      <c r="I89" s="33">
        <f>(B89-F89)/F89</f>
        <v>-0.16949744617482917</v>
      </c>
    </row>
    <row r="90" spans="1:9" ht="14.45" customHeight="1">
      <c r="A90" s="37"/>
      <c r="B90" s="25"/>
      <c r="C90" s="2"/>
      <c r="D90" s="2"/>
      <c r="E90" s="18"/>
      <c r="F90" s="23"/>
      <c r="G90" s="24"/>
      <c r="H90" s="56"/>
      <c r="I90" s="33"/>
    </row>
    <row r="91" spans="1:9" s="93" customFormat="1" ht="15" customHeight="1">
      <c r="A91" s="36" t="s">
        <v>2121</v>
      </c>
      <c r="B91" s="40" t="s">
        <v>0</v>
      </c>
      <c r="C91" s="6" t="s">
        <v>0</v>
      </c>
      <c r="D91" s="6" t="s">
        <v>0</v>
      </c>
      <c r="E91" s="17" t="s">
        <v>0</v>
      </c>
      <c r="F91" s="26" t="s">
        <v>0</v>
      </c>
      <c r="G91" s="27" t="s">
        <v>0</v>
      </c>
      <c r="H91" s="59"/>
      <c r="I91" s="118"/>
    </row>
    <row r="92" spans="1:9" ht="14.45" customHeight="1">
      <c r="A92" s="37" t="s">
        <v>1544</v>
      </c>
      <c r="B92" s="25" t="s">
        <v>399</v>
      </c>
      <c r="C92" s="2" t="s">
        <v>400</v>
      </c>
      <c r="D92" s="7">
        <v>1</v>
      </c>
      <c r="E92" s="18" t="s">
        <v>9</v>
      </c>
      <c r="F92" s="23" t="s">
        <v>1671</v>
      </c>
      <c r="G92" s="24">
        <v>1</v>
      </c>
      <c r="H92" s="56">
        <f t="shared" ref="H92:H105" si="7">B92-F92</f>
        <v>-336962</v>
      </c>
      <c r="I92" s="33">
        <f t="shared" ref="I92:I105" si="8">(B92-F92)/F92</f>
        <v>-4.3386668901911507E-2</v>
      </c>
    </row>
    <row r="93" spans="1:9" ht="14.45" customHeight="1">
      <c r="A93" s="37" t="s">
        <v>1545</v>
      </c>
      <c r="B93" s="25" t="s">
        <v>449</v>
      </c>
      <c r="C93" s="2" t="s">
        <v>450</v>
      </c>
      <c r="D93" s="2" t="s">
        <v>451</v>
      </c>
      <c r="E93" s="18" t="s">
        <v>13</v>
      </c>
      <c r="F93" s="23" t="s">
        <v>1688</v>
      </c>
      <c r="G93" s="24">
        <v>1.1000000000000001E-2</v>
      </c>
      <c r="H93" s="56">
        <f t="shared" si="7"/>
        <v>-4880</v>
      </c>
      <c r="I93" s="33">
        <f t="shared" si="8"/>
        <v>-5.5132521409042637E-2</v>
      </c>
    </row>
    <row r="94" spans="1:9" ht="14.45" customHeight="1">
      <c r="A94" s="37" t="s">
        <v>1547</v>
      </c>
      <c r="B94" s="25" t="s">
        <v>452</v>
      </c>
      <c r="C94" s="2" t="s">
        <v>453</v>
      </c>
      <c r="D94" s="2" t="s">
        <v>454</v>
      </c>
      <c r="E94" s="18" t="s">
        <v>13</v>
      </c>
      <c r="F94" s="23" t="s">
        <v>1689</v>
      </c>
      <c r="G94" s="24">
        <v>6.6000000000000003E-2</v>
      </c>
      <c r="H94" s="56">
        <f t="shared" si="7"/>
        <v>-6213</v>
      </c>
      <c r="I94" s="33">
        <f t="shared" si="8"/>
        <v>-1.2181731911706462E-2</v>
      </c>
    </row>
    <row r="95" spans="1:9" ht="14.45" customHeight="1">
      <c r="A95" s="37" t="s">
        <v>1549</v>
      </c>
      <c r="B95" s="25" t="s">
        <v>455</v>
      </c>
      <c r="C95" s="2" t="s">
        <v>456</v>
      </c>
      <c r="D95" s="2" t="s">
        <v>173</v>
      </c>
      <c r="E95" s="18" t="s">
        <v>13</v>
      </c>
      <c r="F95" s="23" t="s">
        <v>1690</v>
      </c>
      <c r="G95" s="24">
        <v>0.105</v>
      </c>
      <c r="H95" s="56">
        <f t="shared" si="7"/>
        <v>-181484</v>
      </c>
      <c r="I95" s="33">
        <f t="shared" si="8"/>
        <v>-0.22252303285784</v>
      </c>
    </row>
    <row r="96" spans="1:9" ht="14.45" customHeight="1">
      <c r="A96" s="37" t="s">
        <v>1551</v>
      </c>
      <c r="B96" s="25" t="s">
        <v>457</v>
      </c>
      <c r="C96" s="2" t="s">
        <v>458</v>
      </c>
      <c r="D96" s="2" t="s">
        <v>437</v>
      </c>
      <c r="E96" s="18" t="s">
        <v>13</v>
      </c>
      <c r="F96" s="23" t="s">
        <v>1691</v>
      </c>
      <c r="G96" s="24">
        <v>3.7000000000000005E-2</v>
      </c>
      <c r="H96" s="56">
        <f t="shared" si="7"/>
        <v>-49592</v>
      </c>
      <c r="I96" s="33">
        <f t="shared" si="8"/>
        <v>-0.17053175978652582</v>
      </c>
    </row>
    <row r="97" spans="1:9" ht="14.45" customHeight="1">
      <c r="A97" s="37" t="s">
        <v>1553</v>
      </c>
      <c r="B97" s="25" t="s">
        <v>459</v>
      </c>
      <c r="C97" s="2" t="s">
        <v>460</v>
      </c>
      <c r="D97" s="2" t="s">
        <v>461</v>
      </c>
      <c r="E97" s="18" t="s">
        <v>13</v>
      </c>
      <c r="F97" s="23" t="s">
        <v>1692</v>
      </c>
      <c r="G97" s="24">
        <v>0.113</v>
      </c>
      <c r="H97" s="56">
        <f t="shared" si="7"/>
        <v>-70033</v>
      </c>
      <c r="I97" s="33">
        <f t="shared" si="8"/>
        <v>-8.0104452738338563E-2</v>
      </c>
    </row>
    <row r="98" spans="1:9" ht="14.45" customHeight="1">
      <c r="A98" s="37" t="s">
        <v>1555</v>
      </c>
      <c r="B98" s="25" t="s">
        <v>462</v>
      </c>
      <c r="C98" s="2" t="s">
        <v>463</v>
      </c>
      <c r="D98" s="2" t="s">
        <v>464</v>
      </c>
      <c r="E98" s="18" t="s">
        <v>13</v>
      </c>
      <c r="F98" s="23" t="s">
        <v>1693</v>
      </c>
      <c r="G98" s="24">
        <v>4.2999999999999997E-2</v>
      </c>
      <c r="H98" s="56">
        <f t="shared" si="7"/>
        <v>-35814</v>
      </c>
      <c r="I98" s="33">
        <f t="shared" si="8"/>
        <v>-0.10746435258533775</v>
      </c>
    </row>
    <row r="99" spans="1:9" ht="14.45" customHeight="1">
      <c r="A99" s="37" t="s">
        <v>1557</v>
      </c>
      <c r="B99" s="25" t="s">
        <v>465</v>
      </c>
      <c r="C99" s="2" t="s">
        <v>466</v>
      </c>
      <c r="D99" s="2" t="s">
        <v>167</v>
      </c>
      <c r="E99" s="18" t="s">
        <v>13</v>
      </c>
      <c r="F99" s="23" t="s">
        <v>1694</v>
      </c>
      <c r="G99" s="24">
        <v>4.7E-2</v>
      </c>
      <c r="H99" s="56">
        <f t="shared" si="7"/>
        <v>-79060</v>
      </c>
      <c r="I99" s="33">
        <f t="shared" si="8"/>
        <v>-0.21613553168630004</v>
      </c>
    </row>
    <row r="100" spans="1:9" ht="14.45" customHeight="1">
      <c r="A100" s="37" t="s">
        <v>1559</v>
      </c>
      <c r="B100" s="25" t="s">
        <v>467</v>
      </c>
      <c r="C100" s="2" t="s">
        <v>468</v>
      </c>
      <c r="D100" s="2" t="s">
        <v>469</v>
      </c>
      <c r="E100" s="18" t="s">
        <v>13</v>
      </c>
      <c r="F100" s="23" t="s">
        <v>1695</v>
      </c>
      <c r="G100" s="24">
        <v>0.08</v>
      </c>
      <c r="H100" s="56">
        <f t="shared" si="7"/>
        <v>1227</v>
      </c>
      <c r="I100" s="33">
        <f t="shared" si="8"/>
        <v>1.9676011302080494E-3</v>
      </c>
    </row>
    <row r="101" spans="1:9" ht="14.45" customHeight="1">
      <c r="A101" s="37" t="s">
        <v>1561</v>
      </c>
      <c r="B101" s="25" t="s">
        <v>470</v>
      </c>
      <c r="C101" s="2" t="s">
        <v>471</v>
      </c>
      <c r="D101" s="2" t="s">
        <v>388</v>
      </c>
      <c r="E101" s="18" t="s">
        <v>13</v>
      </c>
      <c r="F101" s="23" t="s">
        <v>1696</v>
      </c>
      <c r="G101" s="24">
        <v>0.13</v>
      </c>
      <c r="H101" s="56">
        <f t="shared" si="7"/>
        <v>17598</v>
      </c>
      <c r="I101" s="33">
        <f t="shared" si="8"/>
        <v>1.7494032962106203E-2</v>
      </c>
    </row>
    <row r="102" spans="1:9" ht="14.45" customHeight="1">
      <c r="A102" s="37" t="s">
        <v>1563</v>
      </c>
      <c r="B102" s="25" t="s">
        <v>472</v>
      </c>
      <c r="C102" s="2" t="s">
        <v>473</v>
      </c>
      <c r="D102" s="2" t="s">
        <v>474</v>
      </c>
      <c r="E102" s="18" t="s">
        <v>13</v>
      </c>
      <c r="F102" s="23" t="s">
        <v>1697</v>
      </c>
      <c r="G102" s="24">
        <v>0.2</v>
      </c>
      <c r="H102" s="56">
        <f t="shared" si="7"/>
        <v>53789</v>
      </c>
      <c r="I102" s="33">
        <f t="shared" si="8"/>
        <v>3.457661024641194E-2</v>
      </c>
    </row>
    <row r="103" spans="1:9" ht="14.45" customHeight="1">
      <c r="A103" s="37" t="s">
        <v>1565</v>
      </c>
      <c r="B103" s="25" t="s">
        <v>475</v>
      </c>
      <c r="C103" s="2" t="s">
        <v>476</v>
      </c>
      <c r="D103" s="2" t="s">
        <v>477</v>
      </c>
      <c r="E103" s="18" t="s">
        <v>13</v>
      </c>
      <c r="F103" s="23" t="s">
        <v>1698</v>
      </c>
      <c r="G103" s="24">
        <v>7.0999999999999994E-2</v>
      </c>
      <c r="H103" s="56">
        <f t="shared" si="7"/>
        <v>39949</v>
      </c>
      <c r="I103" s="33">
        <f t="shared" si="8"/>
        <v>7.2373736824751525E-2</v>
      </c>
    </row>
    <row r="104" spans="1:9" ht="14.45" customHeight="1">
      <c r="A104" s="37" t="s">
        <v>1567</v>
      </c>
      <c r="B104" s="25" t="s">
        <v>478</v>
      </c>
      <c r="C104" s="2" t="s">
        <v>479</v>
      </c>
      <c r="D104" s="2" t="s">
        <v>95</v>
      </c>
      <c r="E104" s="18" t="s">
        <v>13</v>
      </c>
      <c r="F104" s="23" t="s">
        <v>1699</v>
      </c>
      <c r="G104" s="24">
        <v>4.7E-2</v>
      </c>
      <c r="H104" s="56">
        <f t="shared" si="7"/>
        <v>-14915</v>
      </c>
      <c r="I104" s="33">
        <f t="shared" si="8"/>
        <v>-4.1058180667006179E-2</v>
      </c>
    </row>
    <row r="105" spans="1:9" ht="14.45" customHeight="1">
      <c r="A105" s="37" t="s">
        <v>1569</v>
      </c>
      <c r="B105" s="25" t="s">
        <v>480</v>
      </c>
      <c r="C105" s="42" t="s">
        <v>481</v>
      </c>
      <c r="D105" s="42" t="s">
        <v>64</v>
      </c>
      <c r="E105" s="18" t="s">
        <v>13</v>
      </c>
      <c r="F105" s="23" t="s">
        <v>1700</v>
      </c>
      <c r="G105" s="24">
        <v>0.05</v>
      </c>
      <c r="H105" s="56">
        <f t="shared" si="7"/>
        <v>-7534</v>
      </c>
      <c r="I105" s="33">
        <f t="shared" si="8"/>
        <v>-1.9427439775968149E-2</v>
      </c>
    </row>
    <row r="106" spans="1:9" ht="14.45" customHeight="1">
      <c r="A106" s="37"/>
      <c r="B106" s="43"/>
      <c r="C106" s="74"/>
      <c r="D106" s="74"/>
      <c r="E106" s="22"/>
      <c r="F106" s="23"/>
      <c r="G106" s="24"/>
      <c r="H106" s="56"/>
      <c r="I106" s="33"/>
    </row>
    <row r="107" spans="1:9" s="93" customFormat="1" ht="15" customHeight="1">
      <c r="A107" s="36" t="s">
        <v>116</v>
      </c>
      <c r="B107" s="72" t="s">
        <v>0</v>
      </c>
      <c r="C107" s="75"/>
      <c r="D107" s="76"/>
      <c r="E107" s="73" t="s">
        <v>0</v>
      </c>
      <c r="F107" s="26"/>
      <c r="G107" s="17" t="s">
        <v>0</v>
      </c>
      <c r="H107" s="58"/>
      <c r="I107" s="34"/>
    </row>
    <row r="108" spans="1:9" ht="14.45" customHeight="1">
      <c r="A108" s="37" t="s">
        <v>1544</v>
      </c>
      <c r="B108" s="25" t="s">
        <v>399</v>
      </c>
      <c r="C108" s="1" t="s">
        <v>400</v>
      </c>
      <c r="D108" s="7">
        <v>1</v>
      </c>
      <c r="E108" s="18" t="s">
        <v>9</v>
      </c>
      <c r="F108" s="23" t="s">
        <v>1671</v>
      </c>
      <c r="G108" s="24">
        <v>1</v>
      </c>
      <c r="H108" s="56">
        <f>B108-F108</f>
        <v>-336962</v>
      </c>
      <c r="I108" s="33">
        <f>(B108-F108)/F108</f>
        <v>-4.3386668901911507E-2</v>
      </c>
    </row>
    <row r="109" spans="1:9" ht="14.45" customHeight="1">
      <c r="A109" s="37" t="s">
        <v>1571</v>
      </c>
      <c r="B109" s="25" t="s">
        <v>482</v>
      </c>
      <c r="C109" s="2" t="s">
        <v>483</v>
      </c>
      <c r="D109" s="2" t="s">
        <v>484</v>
      </c>
      <c r="E109" s="18" t="s">
        <v>13</v>
      </c>
      <c r="F109" s="23" t="s">
        <v>1701</v>
      </c>
      <c r="G109" s="24">
        <v>0.73199999999999998</v>
      </c>
      <c r="H109" s="56">
        <f>B109-F109</f>
        <v>-276941</v>
      </c>
      <c r="I109" s="33">
        <f>(B109-F109)/F109</f>
        <v>-4.8746851021824938E-2</v>
      </c>
    </row>
    <row r="110" spans="1:9" ht="14.45" customHeight="1">
      <c r="A110" s="37" t="s">
        <v>1573</v>
      </c>
      <c r="B110" s="25" t="s">
        <v>485</v>
      </c>
      <c r="C110" s="2" t="s">
        <v>486</v>
      </c>
      <c r="D110" s="2" t="s">
        <v>487</v>
      </c>
      <c r="E110" s="18" t="s">
        <v>13</v>
      </c>
      <c r="F110" s="23" t="s">
        <v>1702</v>
      </c>
      <c r="G110" s="24">
        <v>0.159</v>
      </c>
      <c r="H110" s="56">
        <f>B110-F110</f>
        <v>-24806</v>
      </c>
      <c r="I110" s="33">
        <f>(B110-F110)/F110</f>
        <v>-2.0106864833493825E-2</v>
      </c>
    </row>
    <row r="111" spans="1:9" ht="14.45" customHeight="1">
      <c r="A111" s="37" t="s">
        <v>1575</v>
      </c>
      <c r="B111" s="25" t="s">
        <v>488</v>
      </c>
      <c r="C111" s="2" t="s">
        <v>489</v>
      </c>
      <c r="D111" s="2" t="s">
        <v>461</v>
      </c>
      <c r="E111" s="18" t="s">
        <v>13</v>
      </c>
      <c r="F111" s="23" t="s">
        <v>1703</v>
      </c>
      <c r="G111" s="24">
        <v>0.106</v>
      </c>
      <c r="H111" s="56">
        <f>B111-F111</f>
        <v>-22513</v>
      </c>
      <c r="I111" s="33">
        <f>(B111-F111)/F111</f>
        <v>-2.7337261149590543E-2</v>
      </c>
    </row>
    <row r="112" spans="1:9" ht="14.45" customHeight="1">
      <c r="A112" s="106" t="s">
        <v>1577</v>
      </c>
      <c r="B112" s="107" t="s">
        <v>490</v>
      </c>
      <c r="C112" s="108" t="s">
        <v>491</v>
      </c>
      <c r="D112" s="108" t="s">
        <v>128</v>
      </c>
      <c r="E112" s="109" t="s">
        <v>13</v>
      </c>
      <c r="F112" s="69" t="s">
        <v>1704</v>
      </c>
      <c r="G112" s="64">
        <v>4.0000000000000001E-3</v>
      </c>
      <c r="H112" s="56">
        <f>B112-F112</f>
        <v>-12702</v>
      </c>
      <c r="I112" s="68">
        <f>(B112-F112)/F112</f>
        <v>-0.452947259565667</v>
      </c>
    </row>
    <row r="113" spans="1:9" ht="14.45" customHeight="1">
      <c r="A113" s="103"/>
      <c r="B113" s="21"/>
      <c r="C113" s="1"/>
      <c r="D113" s="1"/>
      <c r="E113" s="16"/>
      <c r="F113" s="66"/>
      <c r="G113" s="62"/>
      <c r="H113" s="104"/>
      <c r="I113" s="105"/>
    </row>
    <row r="114" spans="1:9" s="93" customFormat="1" ht="15" customHeight="1">
      <c r="A114" s="36" t="s">
        <v>53</v>
      </c>
      <c r="B114" s="40" t="s">
        <v>0</v>
      </c>
      <c r="C114" s="6" t="s">
        <v>0</v>
      </c>
      <c r="D114" s="6" t="s">
        <v>0</v>
      </c>
      <c r="E114" s="17" t="s">
        <v>0</v>
      </c>
      <c r="F114" s="26" t="s">
        <v>0</v>
      </c>
      <c r="G114" s="27" t="s">
        <v>0</v>
      </c>
      <c r="H114" s="58"/>
      <c r="I114" s="34"/>
    </row>
    <row r="115" spans="1:9" ht="14.45" customHeight="1">
      <c r="A115" s="37" t="s">
        <v>2251</v>
      </c>
      <c r="B115" s="25" t="s">
        <v>428</v>
      </c>
      <c r="C115" s="2" t="s">
        <v>429</v>
      </c>
      <c r="D115" s="7">
        <v>1</v>
      </c>
      <c r="E115" s="18" t="s">
        <v>9</v>
      </c>
      <c r="F115" s="23" t="s">
        <v>1681</v>
      </c>
      <c r="G115" s="24">
        <v>1</v>
      </c>
      <c r="H115" s="56">
        <f t="shared" ref="H115:H121" si="9">B115-F115</f>
        <v>-418603</v>
      </c>
      <c r="I115" s="33">
        <f t="shared" ref="I115:I121" si="10">(B115-F115)/F115</f>
        <v>-5.4291395368352029E-2</v>
      </c>
    </row>
    <row r="116" spans="1:9" ht="14.45" customHeight="1">
      <c r="A116" s="37" t="s">
        <v>1533</v>
      </c>
      <c r="B116" s="25" t="s">
        <v>430</v>
      </c>
      <c r="C116" s="2" t="s">
        <v>431</v>
      </c>
      <c r="D116" s="2" t="s">
        <v>119</v>
      </c>
      <c r="E116" s="18" t="s">
        <v>13</v>
      </c>
      <c r="F116" s="23" t="s">
        <v>1682</v>
      </c>
      <c r="G116" s="24">
        <v>0.77200000000000002</v>
      </c>
      <c r="H116" s="56">
        <f t="shared" si="9"/>
        <v>-373215</v>
      </c>
      <c r="I116" s="33">
        <f t="shared" si="10"/>
        <v>-6.2683143900236368E-2</v>
      </c>
    </row>
    <row r="117" spans="1:9" ht="14.45" customHeight="1">
      <c r="A117" s="37" t="s">
        <v>1535</v>
      </c>
      <c r="B117" s="25" t="s">
        <v>432</v>
      </c>
      <c r="C117" s="2" t="s">
        <v>433</v>
      </c>
      <c r="D117" s="2" t="s">
        <v>434</v>
      </c>
      <c r="E117" s="18" t="s">
        <v>13</v>
      </c>
      <c r="F117" s="23" t="s">
        <v>1683</v>
      </c>
      <c r="G117" s="24">
        <v>0.10199999999999999</v>
      </c>
      <c r="H117" s="56">
        <f t="shared" si="9"/>
        <v>-180877</v>
      </c>
      <c r="I117" s="33">
        <f t="shared" si="10"/>
        <v>-0.22958449948911272</v>
      </c>
    </row>
    <row r="118" spans="1:9" ht="14.45" customHeight="1">
      <c r="A118" s="38" t="s">
        <v>2120</v>
      </c>
      <c r="B118" s="25" t="s">
        <v>435</v>
      </c>
      <c r="C118" s="2" t="s">
        <v>436</v>
      </c>
      <c r="D118" s="2" t="s">
        <v>437</v>
      </c>
      <c r="E118" s="18" t="s">
        <v>13</v>
      </c>
      <c r="F118" s="23" t="s">
        <v>1684</v>
      </c>
      <c r="G118" s="24">
        <v>3.1E-2</v>
      </c>
      <c r="H118" s="56">
        <f t="shared" si="9"/>
        <v>-7152</v>
      </c>
      <c r="I118" s="33">
        <f t="shared" si="10"/>
        <v>-2.9943103080137156E-2</v>
      </c>
    </row>
    <row r="119" spans="1:9" ht="14.45" customHeight="1">
      <c r="A119" s="37" t="s">
        <v>1538</v>
      </c>
      <c r="B119" s="25" t="s">
        <v>438</v>
      </c>
      <c r="C119" s="2" t="s">
        <v>439</v>
      </c>
      <c r="D119" s="2" t="s">
        <v>440</v>
      </c>
      <c r="E119" s="18" t="s">
        <v>13</v>
      </c>
      <c r="F119" s="23" t="s">
        <v>1685</v>
      </c>
      <c r="G119" s="24">
        <v>2.5000000000000001E-2</v>
      </c>
      <c r="H119" s="56">
        <f t="shared" si="9"/>
        <v>-1288</v>
      </c>
      <c r="I119" s="33">
        <f t="shared" si="10"/>
        <v>-6.5926866221694439E-3</v>
      </c>
    </row>
    <row r="120" spans="1:9" ht="14.45" customHeight="1">
      <c r="A120" s="37" t="s">
        <v>2119</v>
      </c>
      <c r="B120" s="25" t="s">
        <v>441</v>
      </c>
      <c r="C120" s="2" t="s">
        <v>442</v>
      </c>
      <c r="D120" s="2" t="s">
        <v>443</v>
      </c>
      <c r="E120" s="18" t="s">
        <v>13</v>
      </c>
      <c r="F120" s="23" t="s">
        <v>1686</v>
      </c>
      <c r="G120" s="24">
        <v>1.8000000000000002E-2</v>
      </c>
      <c r="H120" s="56">
        <f t="shared" si="9"/>
        <v>36655</v>
      </c>
      <c r="I120" s="33">
        <f t="shared" si="10"/>
        <v>0.27111485861790963</v>
      </c>
    </row>
    <row r="121" spans="1:9" ht="14.45" customHeight="1">
      <c r="A121" s="37" t="s">
        <v>1541</v>
      </c>
      <c r="B121" s="25" t="s">
        <v>444</v>
      </c>
      <c r="C121" s="2" t="s">
        <v>445</v>
      </c>
      <c r="D121" s="2" t="s">
        <v>446</v>
      </c>
      <c r="E121" s="18" t="s">
        <v>13</v>
      </c>
      <c r="F121" s="23" t="s">
        <v>1687</v>
      </c>
      <c r="G121" s="24">
        <v>5.2000000000000005E-2</v>
      </c>
      <c r="H121" s="56">
        <f t="shared" si="9"/>
        <v>107274</v>
      </c>
      <c r="I121" s="33">
        <f t="shared" si="10"/>
        <v>0.26882951877125411</v>
      </c>
    </row>
    <row r="122" spans="1:9" ht="3.75" customHeight="1">
      <c r="A122" s="37"/>
      <c r="B122" s="43"/>
      <c r="C122" s="44"/>
      <c r="D122" s="44"/>
      <c r="E122" s="22"/>
      <c r="F122" s="45"/>
      <c r="G122" s="33"/>
      <c r="H122" s="57"/>
      <c r="I122" s="33"/>
    </row>
    <row r="123" spans="1:9" ht="14.45" customHeight="1" thickBot="1">
      <c r="A123" s="39" t="s">
        <v>2305</v>
      </c>
      <c r="B123" s="31" t="s">
        <v>447</v>
      </c>
      <c r="C123" s="116" t="s">
        <v>13</v>
      </c>
      <c r="D123" s="19" t="s">
        <v>9</v>
      </c>
      <c r="E123" s="20" t="s">
        <v>9</v>
      </c>
      <c r="F123" s="110" t="s">
        <v>1420</v>
      </c>
      <c r="G123" s="32" t="s">
        <v>9</v>
      </c>
      <c r="H123" s="117">
        <f>B123-F123</f>
        <v>-0.89999999999999858</v>
      </c>
      <c r="I123" s="35">
        <f>(B123-F123)/F123</f>
        <v>-3.3333333333333277E-2</v>
      </c>
    </row>
    <row r="124" spans="1:9" ht="15" customHeight="1">
      <c r="A124" s="5"/>
      <c r="B124" s="4"/>
      <c r="C124" s="10"/>
      <c r="D124" s="10"/>
      <c r="E124" s="10"/>
      <c r="F124" s="4"/>
      <c r="G124" s="4"/>
    </row>
    <row r="125" spans="1:9" ht="15" customHeight="1">
      <c r="A125" s="4" t="s">
        <v>2143</v>
      </c>
      <c r="B125" s="4"/>
      <c r="C125" s="10"/>
      <c r="D125" s="10"/>
      <c r="E125" s="10"/>
      <c r="F125" s="4"/>
      <c r="G125" s="4"/>
    </row>
    <row r="126" spans="1:9" ht="15" customHeight="1">
      <c r="A126" s="5" t="s">
        <v>2320</v>
      </c>
      <c r="B126" s="4"/>
      <c r="C126" s="10"/>
      <c r="D126" s="10"/>
      <c r="E126" s="10"/>
      <c r="F126" s="4"/>
      <c r="G126" s="4"/>
    </row>
    <row r="127" spans="1:9" ht="15" customHeight="1">
      <c r="A127" s="11" t="s">
        <v>2321</v>
      </c>
      <c r="B127" s="4"/>
      <c r="C127" s="10"/>
      <c r="D127" s="10"/>
      <c r="E127" s="10"/>
      <c r="F127" s="4"/>
      <c r="G127" s="4"/>
    </row>
    <row r="128" spans="1:9" ht="15" customHeight="1">
      <c r="A128" s="11"/>
      <c r="B128" s="4"/>
      <c r="C128" s="10"/>
      <c r="D128" s="10"/>
      <c r="E128" s="10"/>
      <c r="F128" s="4"/>
      <c r="G128" s="4"/>
    </row>
    <row r="129" spans="1:7" ht="15" customHeight="1">
      <c r="A129" s="93" t="s">
        <v>2164</v>
      </c>
      <c r="B129" s="4"/>
      <c r="C129" s="10"/>
      <c r="D129" s="10"/>
      <c r="E129" s="10"/>
      <c r="F129" s="4"/>
      <c r="G129" s="4"/>
    </row>
    <row r="130" spans="1:7" ht="15" customHeight="1">
      <c r="A130" s="95" t="s">
        <v>2167</v>
      </c>
      <c r="B130" s="96"/>
      <c r="C130" s="96"/>
      <c r="D130" s="10"/>
      <c r="E130" s="10"/>
      <c r="F130" s="4"/>
      <c r="G130" s="4"/>
    </row>
    <row r="131" spans="1:7" ht="15" customHeight="1">
      <c r="A131" s="95" t="s">
        <v>2165</v>
      </c>
      <c r="B131" s="4"/>
      <c r="C131" s="10"/>
      <c r="D131" s="10"/>
      <c r="E131" s="10"/>
    </row>
    <row r="132" spans="1:7" ht="15" customHeight="1">
      <c r="A132" s="95" t="s">
        <v>2166</v>
      </c>
      <c r="B132" s="4"/>
      <c r="C132" s="10"/>
      <c r="D132" s="10"/>
      <c r="E132" s="10"/>
    </row>
    <row r="133" spans="1:7" ht="15" customHeight="1"/>
    <row r="134" spans="1:7" ht="15" customHeight="1">
      <c r="A134" s="97" t="s">
        <v>2157</v>
      </c>
    </row>
    <row r="135" spans="1:7" ht="15" customHeight="1">
      <c r="A135" s="98" t="s">
        <v>2158</v>
      </c>
    </row>
    <row r="136" spans="1:7" ht="15" customHeight="1">
      <c r="A136" s="98" t="s">
        <v>2159</v>
      </c>
    </row>
    <row r="137" spans="1:7" ht="15" customHeight="1">
      <c r="A137" s="98" t="s">
        <v>2160</v>
      </c>
    </row>
    <row r="138" spans="1:7" ht="15" customHeight="1">
      <c r="A138" s="98" t="s">
        <v>2161</v>
      </c>
    </row>
    <row r="139" spans="1:7" ht="15" customHeight="1">
      <c r="A139" s="98" t="s">
        <v>2162</v>
      </c>
    </row>
    <row r="140" spans="1:7" ht="15" customHeight="1">
      <c r="A140" s="98" t="s">
        <v>2163</v>
      </c>
    </row>
    <row r="141" spans="1:7" ht="15" customHeight="1"/>
    <row r="142" spans="1:7" ht="15" customHeight="1"/>
    <row r="143" spans="1:7" ht="15" customHeight="1"/>
    <row r="144" spans="1:7"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1" ht="15" customHeight="1"/>
    <row r="232" ht="15" customHeight="1"/>
    <row r="233" ht="15" customHeight="1"/>
    <row r="234"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5" ht="15" customHeight="1"/>
    <row r="356" ht="15" customHeight="1"/>
    <row r="357" ht="15" customHeight="1"/>
    <row r="358" ht="15" customHeight="1"/>
    <row r="362" ht="15" customHeight="1"/>
    <row r="363" ht="15" customHeight="1"/>
    <row r="364"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5" ht="15" customHeight="1"/>
    <row r="486" ht="15" customHeight="1"/>
    <row r="487" ht="15" customHeight="1"/>
    <row r="488" ht="15" customHeight="1"/>
    <row r="491" ht="15" customHeight="1"/>
    <row r="492" ht="15" customHeight="1"/>
    <row r="493"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4" ht="15" customHeight="1"/>
    <row r="615" ht="15" customHeight="1"/>
    <row r="616" ht="15" customHeight="1"/>
    <row r="617" ht="15" customHeight="1"/>
    <row r="620" ht="15" customHeight="1"/>
    <row r="621" ht="15" customHeight="1"/>
    <row r="622"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3" ht="15" customHeight="1"/>
    <row r="744" ht="15" customHeight="1"/>
    <row r="745" ht="15" customHeight="1"/>
    <row r="746" ht="15" customHeight="1"/>
    <row r="749" ht="15" customHeight="1"/>
    <row r="750" ht="15" customHeight="1"/>
    <row r="751"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2" ht="15" customHeight="1"/>
    <row r="873" ht="15" customHeight="1"/>
    <row r="874" ht="15" customHeight="1"/>
    <row r="875" ht="15" customHeight="1"/>
  </sheetData>
  <mergeCells count="5">
    <mergeCell ref="F4:G4"/>
    <mergeCell ref="H4:I4"/>
    <mergeCell ref="A4:A5"/>
    <mergeCell ref="F31:I31"/>
    <mergeCell ref="B4:E4"/>
  </mergeCells>
  <pageMargins left="0.25" right="0.2" top="0.25" bottom="0.2" header="0.05" footer="0.05"/>
  <pageSetup scale="79" fitToHeight="60" orientation="landscape" r:id="rId1"/>
  <rowBreaks count="3" manualBreakCount="3">
    <brk id="51" max="16383" man="1"/>
    <brk id="89" max="16383" man="1"/>
    <brk id="1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745"/>
  <sheetViews>
    <sheetView zoomScaleNormal="100" workbookViewId="0">
      <pane xSplit="1" ySplit="5" topLeftCell="B6" activePane="bottomRight" state="frozen"/>
      <selection activeCell="A4" sqref="A4:A5"/>
      <selection pane="topRight" activeCell="A4" sqref="A4:A5"/>
      <selection pane="bottomLeft" activeCell="A4" sqref="A4:A5"/>
      <selection pane="bottomRight" activeCell="A4" sqref="A4:A5"/>
    </sheetView>
  </sheetViews>
  <sheetFormatPr defaultRowHeight="12.75"/>
  <cols>
    <col min="1" max="1" width="58.7109375" style="49" customWidth="1"/>
    <col min="2" max="8" width="13.85546875" style="49" customWidth="1"/>
    <col min="9" max="9" width="13.85546875" style="94" customWidth="1"/>
    <col min="10" max="10" width="14.28515625" style="49" customWidth="1"/>
    <col min="11" max="16384" width="9.140625" style="49"/>
  </cols>
  <sheetData>
    <row r="1" spans="1:9">
      <c r="A1" s="93" t="s">
        <v>2140</v>
      </c>
    </row>
    <row r="2" spans="1:9" s="93" customFormat="1">
      <c r="A2" s="101" t="s">
        <v>2261</v>
      </c>
      <c r="B2" s="101"/>
      <c r="C2" s="101"/>
      <c r="D2" s="101"/>
      <c r="I2" s="102"/>
    </row>
    <row r="3" spans="1:9" ht="13.5" thickBot="1">
      <c r="B3" s="4"/>
      <c r="D3" s="4"/>
      <c r="E3" s="4"/>
      <c r="F3" s="4"/>
      <c r="G3" s="4"/>
      <c r="H3" s="4"/>
    </row>
    <row r="4" spans="1:9" ht="27" customHeight="1">
      <c r="A4" s="126" t="s">
        <v>1</v>
      </c>
      <c r="B4" s="132" t="s">
        <v>2142</v>
      </c>
      <c r="C4" s="133"/>
      <c r="D4" s="133"/>
      <c r="E4" s="134"/>
      <c r="F4" s="124" t="s">
        <v>2141</v>
      </c>
      <c r="G4" s="125"/>
      <c r="H4" s="124" t="s">
        <v>2117</v>
      </c>
      <c r="I4" s="125"/>
    </row>
    <row r="5" spans="1:9" ht="39" thickBot="1">
      <c r="A5" s="127"/>
      <c r="B5" s="120" t="s">
        <v>2</v>
      </c>
      <c r="C5" s="121" t="s">
        <v>3</v>
      </c>
      <c r="D5" s="121" t="s">
        <v>4</v>
      </c>
      <c r="E5" s="122" t="s">
        <v>5</v>
      </c>
      <c r="F5" s="120" t="s">
        <v>2</v>
      </c>
      <c r="G5" s="122" t="s">
        <v>4</v>
      </c>
      <c r="H5" s="123" t="s">
        <v>2116</v>
      </c>
      <c r="I5" s="122" t="s">
        <v>4</v>
      </c>
    </row>
    <row r="6" spans="1:9" s="93" customFormat="1" ht="27" customHeight="1">
      <c r="A6" s="36" t="s">
        <v>2322</v>
      </c>
      <c r="B6" s="40" t="s">
        <v>0</v>
      </c>
      <c r="C6" s="6" t="s">
        <v>0</v>
      </c>
      <c r="D6" s="6" t="s">
        <v>0</v>
      </c>
      <c r="E6" s="17" t="s">
        <v>0</v>
      </c>
      <c r="F6" s="26" t="s">
        <v>0</v>
      </c>
      <c r="G6" s="27" t="s">
        <v>0</v>
      </c>
      <c r="H6" s="58"/>
      <c r="I6" s="34"/>
    </row>
    <row r="7" spans="1:9" ht="14.45" customHeight="1">
      <c r="A7" s="37" t="s">
        <v>2254</v>
      </c>
      <c r="B7" s="25" t="s">
        <v>671</v>
      </c>
      <c r="C7" s="81" t="s">
        <v>2275</v>
      </c>
      <c r="D7" s="7">
        <v>1</v>
      </c>
      <c r="E7" s="18" t="s">
        <v>9</v>
      </c>
      <c r="F7" s="23" t="s">
        <v>1770</v>
      </c>
      <c r="G7" s="24">
        <v>1</v>
      </c>
      <c r="H7" s="56">
        <f t="shared" ref="H7:H19" si="0">B7-F7</f>
        <v>29721</v>
      </c>
      <c r="I7" s="33">
        <f t="shared" ref="I7:I19" si="1">(B7-F7)/F7</f>
        <v>3.8488883018193545E-2</v>
      </c>
    </row>
    <row r="8" spans="1:9" ht="14.45" customHeight="1">
      <c r="A8" s="37" t="s">
        <v>1580</v>
      </c>
      <c r="B8" s="28" t="s">
        <v>672</v>
      </c>
      <c r="C8" s="9" t="s">
        <v>673</v>
      </c>
      <c r="D8" s="2" t="s">
        <v>86</v>
      </c>
      <c r="E8" s="18" t="s">
        <v>46</v>
      </c>
      <c r="F8" s="28" t="s">
        <v>1771</v>
      </c>
      <c r="G8" s="24">
        <v>0.16300000000000001</v>
      </c>
      <c r="H8" s="56">
        <f t="shared" si="0"/>
        <v>-42934</v>
      </c>
      <c r="I8" s="33">
        <f t="shared" si="1"/>
        <v>-0.34187203885814388</v>
      </c>
    </row>
    <row r="9" spans="1:9" ht="14.45" customHeight="1">
      <c r="A9" s="37" t="s">
        <v>1581</v>
      </c>
      <c r="B9" s="28" t="s">
        <v>674</v>
      </c>
      <c r="C9" s="9" t="s">
        <v>675</v>
      </c>
      <c r="D9" s="2" t="s">
        <v>676</v>
      </c>
      <c r="E9" s="18" t="s">
        <v>52</v>
      </c>
      <c r="F9" s="28" t="s">
        <v>1772</v>
      </c>
      <c r="G9" s="24">
        <v>7.4999999999999997E-2</v>
      </c>
      <c r="H9" s="56">
        <f t="shared" si="0"/>
        <v>10593</v>
      </c>
      <c r="I9" s="33">
        <f t="shared" si="1"/>
        <v>0.18206974785582922</v>
      </c>
    </row>
    <row r="10" spans="1:9" ht="14.45" customHeight="1">
      <c r="A10" s="37" t="s">
        <v>1582</v>
      </c>
      <c r="B10" s="28" t="s">
        <v>677</v>
      </c>
      <c r="C10" s="9" t="s">
        <v>678</v>
      </c>
      <c r="D10" s="2" t="s">
        <v>325</v>
      </c>
      <c r="E10" s="18" t="s">
        <v>46</v>
      </c>
      <c r="F10" s="28" t="s">
        <v>1773</v>
      </c>
      <c r="G10" s="24">
        <v>0.13600000000000001</v>
      </c>
      <c r="H10" s="56">
        <f t="shared" si="0"/>
        <v>-10185</v>
      </c>
      <c r="I10" s="33">
        <f t="shared" si="1"/>
        <v>-9.7316975290947655E-2</v>
      </c>
    </row>
    <row r="11" spans="1:9" ht="14.45" customHeight="1">
      <c r="A11" s="37" t="s">
        <v>1583</v>
      </c>
      <c r="B11" s="28" t="s">
        <v>679</v>
      </c>
      <c r="C11" s="9" t="s">
        <v>680</v>
      </c>
      <c r="D11" s="2" t="s">
        <v>222</v>
      </c>
      <c r="E11" s="18" t="s">
        <v>46</v>
      </c>
      <c r="F11" s="28" t="s">
        <v>1774</v>
      </c>
      <c r="G11" s="24">
        <v>0.127</v>
      </c>
      <c r="H11" s="56">
        <f t="shared" si="0"/>
        <v>-13503</v>
      </c>
      <c r="I11" s="33">
        <f t="shared" si="1"/>
        <v>-0.13752329738152708</v>
      </c>
    </row>
    <row r="12" spans="1:9" ht="14.45" customHeight="1">
      <c r="A12" s="37" t="s">
        <v>1584</v>
      </c>
      <c r="B12" s="28" t="s">
        <v>681</v>
      </c>
      <c r="C12" s="9" t="s">
        <v>682</v>
      </c>
      <c r="D12" s="2" t="s">
        <v>178</v>
      </c>
      <c r="E12" s="18" t="s">
        <v>46</v>
      </c>
      <c r="F12" s="28" t="s">
        <v>1775</v>
      </c>
      <c r="G12" s="24">
        <v>0.152</v>
      </c>
      <c r="H12" s="56">
        <f t="shared" si="0"/>
        <v>-7416</v>
      </c>
      <c r="I12" s="33">
        <f t="shared" si="1"/>
        <v>-6.3302376399890739E-2</v>
      </c>
    </row>
    <row r="13" spans="1:9" ht="14.45" customHeight="1">
      <c r="A13" s="37" t="s">
        <v>1585</v>
      </c>
      <c r="B13" s="28" t="s">
        <v>683</v>
      </c>
      <c r="C13" s="9" t="s">
        <v>684</v>
      </c>
      <c r="D13" s="2" t="s">
        <v>180</v>
      </c>
      <c r="E13" s="18" t="s">
        <v>46</v>
      </c>
      <c r="F13" s="28" t="s">
        <v>1776</v>
      </c>
      <c r="G13" s="24">
        <v>0.16699999999999998</v>
      </c>
      <c r="H13" s="56">
        <f t="shared" si="0"/>
        <v>8916</v>
      </c>
      <c r="I13" s="33">
        <f t="shared" si="1"/>
        <v>6.9052044609665422E-2</v>
      </c>
    </row>
    <row r="14" spans="1:9" ht="14.45" customHeight="1">
      <c r="A14" s="37" t="s">
        <v>1586</v>
      </c>
      <c r="B14" s="28" t="s">
        <v>685</v>
      </c>
      <c r="C14" s="9" t="s">
        <v>686</v>
      </c>
      <c r="D14" s="2" t="s">
        <v>461</v>
      </c>
      <c r="E14" s="18" t="s">
        <v>46</v>
      </c>
      <c r="F14" s="28" t="s">
        <v>1777</v>
      </c>
      <c r="G14" s="24">
        <v>8.900000000000001E-2</v>
      </c>
      <c r="H14" s="56">
        <f t="shared" si="0"/>
        <v>18483</v>
      </c>
      <c r="I14" s="33">
        <f t="shared" si="1"/>
        <v>0.27017189966672511</v>
      </c>
    </row>
    <row r="15" spans="1:9" ht="14.45" customHeight="1">
      <c r="A15" s="37" t="s">
        <v>1587</v>
      </c>
      <c r="B15" s="28" t="s">
        <v>687</v>
      </c>
      <c r="C15" s="9" t="s">
        <v>688</v>
      </c>
      <c r="D15" s="2" t="s">
        <v>689</v>
      </c>
      <c r="E15" s="18" t="s">
        <v>46</v>
      </c>
      <c r="F15" s="28" t="s">
        <v>1778</v>
      </c>
      <c r="G15" s="24">
        <v>6.3E-2</v>
      </c>
      <c r="H15" s="56">
        <f t="shared" si="0"/>
        <v>37091</v>
      </c>
      <c r="I15" s="33">
        <f t="shared" si="1"/>
        <v>0.76441614113185774</v>
      </c>
    </row>
    <row r="16" spans="1:9" ht="14.45" customHeight="1">
      <c r="A16" s="37" t="s">
        <v>1588</v>
      </c>
      <c r="B16" s="28" t="s">
        <v>690</v>
      </c>
      <c r="C16" s="9" t="s">
        <v>691</v>
      </c>
      <c r="D16" s="2" t="s">
        <v>269</v>
      </c>
      <c r="E16" s="18" t="s">
        <v>52</v>
      </c>
      <c r="F16" s="28" t="s">
        <v>1779</v>
      </c>
      <c r="G16" s="24">
        <v>1.6E-2</v>
      </c>
      <c r="H16" s="56">
        <f t="shared" si="0"/>
        <v>17934</v>
      </c>
      <c r="I16" s="33">
        <f t="shared" si="1"/>
        <v>1.462567281030827</v>
      </c>
    </row>
    <row r="17" spans="1:9" ht="14.45" customHeight="1">
      <c r="A17" s="37" t="s">
        <v>1589</v>
      </c>
      <c r="B17" s="28" t="s">
        <v>692</v>
      </c>
      <c r="C17" s="9" t="s">
        <v>693</v>
      </c>
      <c r="D17" s="2" t="s">
        <v>620</v>
      </c>
      <c r="E17" s="18" t="s">
        <v>13</v>
      </c>
      <c r="F17" s="28" t="s">
        <v>1780</v>
      </c>
      <c r="G17" s="24">
        <v>1.3000000000000001E-2</v>
      </c>
      <c r="H17" s="56">
        <f t="shared" si="0"/>
        <v>10742</v>
      </c>
      <c r="I17" s="33">
        <f t="shared" si="1"/>
        <v>1.0616722672464913</v>
      </c>
    </row>
    <row r="18" spans="1:9" ht="14.45" customHeight="1">
      <c r="A18" s="37" t="s">
        <v>1590</v>
      </c>
      <c r="B18" s="53">
        <v>44124</v>
      </c>
      <c r="C18" s="3" t="s">
        <v>2215</v>
      </c>
      <c r="D18" s="2" t="s">
        <v>9</v>
      </c>
      <c r="E18" s="18" t="s">
        <v>9</v>
      </c>
      <c r="F18" s="60">
        <v>34931</v>
      </c>
      <c r="G18" s="24" t="s">
        <v>9</v>
      </c>
      <c r="H18" s="52">
        <f t="shared" si="0"/>
        <v>9193</v>
      </c>
      <c r="I18" s="33">
        <f t="shared" si="1"/>
        <v>0.26317597549454641</v>
      </c>
    </row>
    <row r="19" spans="1:9" ht="14.45" customHeight="1">
      <c r="A19" s="37" t="s">
        <v>2124</v>
      </c>
      <c r="B19" s="53">
        <v>59656</v>
      </c>
      <c r="C19" s="3" t="s">
        <v>2216</v>
      </c>
      <c r="D19" s="2" t="s">
        <v>9</v>
      </c>
      <c r="E19" s="18" t="s">
        <v>9</v>
      </c>
      <c r="F19" s="60">
        <v>47217</v>
      </c>
      <c r="G19" s="24" t="s">
        <v>9</v>
      </c>
      <c r="H19" s="52">
        <f t="shared" si="0"/>
        <v>12439</v>
      </c>
      <c r="I19" s="33">
        <f t="shared" si="1"/>
        <v>0.26344325137132812</v>
      </c>
    </row>
    <row r="20" spans="1:9" ht="3.75" customHeight="1">
      <c r="A20" s="37"/>
      <c r="B20" s="43"/>
      <c r="C20" s="44"/>
      <c r="D20" s="44"/>
      <c r="E20" s="22"/>
      <c r="F20" s="45"/>
      <c r="G20" s="33"/>
      <c r="H20" s="57"/>
      <c r="I20" s="33"/>
    </row>
    <row r="21" spans="1:9" ht="14.45" customHeight="1">
      <c r="A21" s="37" t="s">
        <v>1591</v>
      </c>
      <c r="B21" s="25" t="s">
        <v>695</v>
      </c>
      <c r="C21" s="2" t="s">
        <v>696</v>
      </c>
      <c r="D21" s="2" t="s">
        <v>697</v>
      </c>
      <c r="E21" s="18" t="s">
        <v>46</v>
      </c>
      <c r="F21" s="23" t="s">
        <v>1781</v>
      </c>
      <c r="G21" s="24">
        <v>0.78799999999999992</v>
      </c>
      <c r="H21" s="56">
        <f t="shared" ref="H21:H30" si="2">B21-F21</f>
        <v>9974</v>
      </c>
      <c r="I21" s="33">
        <f t="shared" ref="I21:I29" si="3">(B21-F21)/F21</f>
        <v>1.6389375005135032E-2</v>
      </c>
    </row>
    <row r="22" spans="1:9" ht="14.45" customHeight="1">
      <c r="A22" s="37" t="s">
        <v>1593</v>
      </c>
      <c r="B22" s="53">
        <v>62572</v>
      </c>
      <c r="C22" s="2" t="s">
        <v>2308</v>
      </c>
      <c r="D22" s="2" t="s">
        <v>9</v>
      </c>
      <c r="E22" s="18" t="s">
        <v>9</v>
      </c>
      <c r="F22" s="60">
        <v>49133</v>
      </c>
      <c r="G22" s="24" t="s">
        <v>9</v>
      </c>
      <c r="H22" s="52">
        <f t="shared" si="2"/>
        <v>13439</v>
      </c>
      <c r="I22" s="33">
        <f t="shared" si="3"/>
        <v>0.27352288685811982</v>
      </c>
    </row>
    <row r="23" spans="1:9" ht="14.45" customHeight="1">
      <c r="A23" s="37" t="s">
        <v>1594</v>
      </c>
      <c r="B23" s="25" t="s">
        <v>698</v>
      </c>
      <c r="C23" s="2" t="s">
        <v>699</v>
      </c>
      <c r="D23" s="2" t="s">
        <v>700</v>
      </c>
      <c r="E23" s="18" t="s">
        <v>46</v>
      </c>
      <c r="F23" s="29" t="s">
        <v>1782</v>
      </c>
      <c r="G23" s="24">
        <v>0.20100000000000001</v>
      </c>
      <c r="H23" s="56">
        <f t="shared" si="2"/>
        <v>32022</v>
      </c>
      <c r="I23" s="33">
        <f t="shared" si="3"/>
        <v>0.20628611553104728</v>
      </c>
    </row>
    <row r="24" spans="1:9" ht="14.45" customHeight="1">
      <c r="A24" s="37" t="s">
        <v>1595</v>
      </c>
      <c r="B24" s="53">
        <v>12993</v>
      </c>
      <c r="C24" s="2" t="s">
        <v>2219</v>
      </c>
      <c r="D24" s="2" t="s">
        <v>9</v>
      </c>
      <c r="E24" s="18" t="s">
        <v>9</v>
      </c>
      <c r="F24" s="60">
        <v>9217</v>
      </c>
      <c r="G24" s="24" t="s">
        <v>9</v>
      </c>
      <c r="H24" s="52">
        <f t="shared" si="2"/>
        <v>3776</v>
      </c>
      <c r="I24" s="33">
        <f t="shared" si="3"/>
        <v>0.40967776933926442</v>
      </c>
    </row>
    <row r="25" spans="1:9" ht="14.45" customHeight="1">
      <c r="A25" s="37" t="s">
        <v>1600</v>
      </c>
      <c r="B25" s="25" t="s">
        <v>701</v>
      </c>
      <c r="C25" s="2" t="s">
        <v>702</v>
      </c>
      <c r="D25" s="2" t="s">
        <v>703</v>
      </c>
      <c r="E25" s="18" t="s">
        <v>46</v>
      </c>
      <c r="F25" s="23" t="s">
        <v>1785</v>
      </c>
      <c r="G25" s="24">
        <v>0.157</v>
      </c>
      <c r="H25" s="56">
        <f t="shared" si="2"/>
        <v>15655</v>
      </c>
      <c r="I25" s="33">
        <f t="shared" si="3"/>
        <v>0.12929147774666963</v>
      </c>
    </row>
    <row r="26" spans="1:9" ht="14.45" customHeight="1">
      <c r="A26" s="37" t="s">
        <v>1601</v>
      </c>
      <c r="B26" s="53">
        <v>24114</v>
      </c>
      <c r="C26" s="2" t="s">
        <v>2218</v>
      </c>
      <c r="D26" s="2" t="s">
        <v>9</v>
      </c>
      <c r="E26" s="18" t="s">
        <v>9</v>
      </c>
      <c r="F26" s="60">
        <v>18340</v>
      </c>
      <c r="G26" s="24" t="s">
        <v>9</v>
      </c>
      <c r="H26" s="52">
        <f t="shared" si="2"/>
        <v>5774</v>
      </c>
      <c r="I26" s="33">
        <f t="shared" si="3"/>
        <v>0.31483097055616138</v>
      </c>
    </row>
    <row r="27" spans="1:9" ht="14.45" customHeight="1">
      <c r="A27" s="37" t="s">
        <v>1596</v>
      </c>
      <c r="B27" s="25" t="s">
        <v>704</v>
      </c>
      <c r="C27" s="2" t="s">
        <v>705</v>
      </c>
      <c r="D27" s="2" t="s">
        <v>137</v>
      </c>
      <c r="E27" s="18" t="s">
        <v>46</v>
      </c>
      <c r="F27" s="23" t="s">
        <v>1783</v>
      </c>
      <c r="G27" s="24">
        <v>9.6000000000000002E-2</v>
      </c>
      <c r="H27" s="56">
        <f t="shared" si="2"/>
        <v>-1646</v>
      </c>
      <c r="I27" s="33">
        <f t="shared" si="3"/>
        <v>-2.2176115542142702E-2</v>
      </c>
    </row>
    <row r="28" spans="1:9" ht="14.45" customHeight="1">
      <c r="A28" s="37" t="s">
        <v>1597</v>
      </c>
      <c r="B28" s="53">
        <v>8892</v>
      </c>
      <c r="C28" s="2" t="s">
        <v>2127</v>
      </c>
      <c r="D28" s="2" t="s">
        <v>9</v>
      </c>
      <c r="E28" s="18" t="s">
        <v>9</v>
      </c>
      <c r="F28" s="60">
        <v>6817</v>
      </c>
      <c r="G28" s="24" t="s">
        <v>9</v>
      </c>
      <c r="H28" s="52">
        <f t="shared" si="2"/>
        <v>2075</v>
      </c>
      <c r="I28" s="33">
        <f t="shared" si="3"/>
        <v>0.30438609358955554</v>
      </c>
    </row>
    <row r="29" spans="1:9" ht="14.45" customHeight="1">
      <c r="A29" s="37" t="s">
        <v>1598</v>
      </c>
      <c r="B29" s="25" t="s">
        <v>706</v>
      </c>
      <c r="C29" s="2" t="s">
        <v>707</v>
      </c>
      <c r="D29" s="2" t="s">
        <v>171</v>
      </c>
      <c r="E29" s="18" t="s">
        <v>52</v>
      </c>
      <c r="F29" s="23" t="s">
        <v>1784</v>
      </c>
      <c r="G29" s="24">
        <v>0.11800000000000001</v>
      </c>
      <c r="H29" s="56">
        <f t="shared" si="2"/>
        <v>-25093</v>
      </c>
      <c r="I29" s="33">
        <f t="shared" si="3"/>
        <v>-0.27543549608684675</v>
      </c>
    </row>
    <row r="30" spans="1:9" ht="14.45" customHeight="1">
      <c r="A30" s="37" t="s">
        <v>1599</v>
      </c>
      <c r="B30" s="53">
        <v>5071</v>
      </c>
      <c r="C30" s="2" t="s">
        <v>2217</v>
      </c>
      <c r="D30" s="2" t="s">
        <v>9</v>
      </c>
      <c r="E30" s="18" t="s">
        <v>9</v>
      </c>
      <c r="F30" s="63">
        <v>4804</v>
      </c>
      <c r="G30" s="64" t="s">
        <v>9</v>
      </c>
      <c r="H30" s="52">
        <f t="shared" si="2"/>
        <v>267</v>
      </c>
      <c r="I30" s="33">
        <f>(B30-F30)/F30</f>
        <v>5.5578684429641964E-2</v>
      </c>
    </row>
    <row r="31" spans="1:9" ht="14.45" customHeight="1">
      <c r="A31" s="37" t="s">
        <v>2129</v>
      </c>
      <c r="B31" s="25" t="s">
        <v>709</v>
      </c>
      <c r="C31" s="2" t="s">
        <v>710</v>
      </c>
      <c r="D31" s="2" t="s">
        <v>325</v>
      </c>
      <c r="E31" s="18" t="s">
        <v>46</v>
      </c>
      <c r="F31" s="128" t="s">
        <v>2252</v>
      </c>
      <c r="G31" s="129"/>
      <c r="H31" s="130"/>
      <c r="I31" s="131"/>
    </row>
    <row r="32" spans="1:9" ht="3.75" customHeight="1">
      <c r="A32" s="37"/>
      <c r="B32" s="43"/>
      <c r="C32" s="44"/>
      <c r="D32" s="44"/>
      <c r="E32" s="22"/>
      <c r="F32" s="67"/>
      <c r="G32" s="71"/>
      <c r="H32" s="46"/>
      <c r="I32" s="33"/>
    </row>
    <row r="33" spans="1:9" ht="14.45" customHeight="1">
      <c r="A33" s="37" t="s">
        <v>2255</v>
      </c>
      <c r="B33" s="25" t="s">
        <v>711</v>
      </c>
      <c r="C33" s="2" t="s">
        <v>712</v>
      </c>
      <c r="D33" s="7">
        <v>1</v>
      </c>
      <c r="E33" s="18" t="s">
        <v>9</v>
      </c>
      <c r="F33" s="51" t="s">
        <v>1786</v>
      </c>
      <c r="G33" s="62">
        <v>1</v>
      </c>
      <c r="H33" s="56">
        <f t="shared" ref="H33:H45" si="4">B33-F33</f>
        <v>-21110</v>
      </c>
      <c r="I33" s="33">
        <f t="shared" ref="I33:I45" si="5">(B33-F33)/F33</f>
        <v>-4.1371146809757398E-2</v>
      </c>
    </row>
    <row r="34" spans="1:9" ht="14.45" customHeight="1">
      <c r="A34" s="37" t="s">
        <v>1580</v>
      </c>
      <c r="B34" s="25" t="s">
        <v>713</v>
      </c>
      <c r="C34" s="81" t="s">
        <v>2276</v>
      </c>
      <c r="D34" s="2" t="s">
        <v>171</v>
      </c>
      <c r="E34" s="18" t="s">
        <v>46</v>
      </c>
      <c r="F34" s="23" t="s">
        <v>1787</v>
      </c>
      <c r="G34" s="24">
        <v>0.124</v>
      </c>
      <c r="H34" s="56">
        <f t="shared" si="4"/>
        <v>-23091</v>
      </c>
      <c r="I34" s="33">
        <f t="shared" si="5"/>
        <v>-0.36403909821850861</v>
      </c>
    </row>
    <row r="35" spans="1:9" ht="14.45" customHeight="1">
      <c r="A35" s="37" t="s">
        <v>1581</v>
      </c>
      <c r="B35" s="25" t="s">
        <v>714</v>
      </c>
      <c r="C35" s="2" t="s">
        <v>715</v>
      </c>
      <c r="D35" s="2" t="s">
        <v>64</v>
      </c>
      <c r="E35" s="18" t="s">
        <v>46</v>
      </c>
      <c r="F35" s="23" t="s">
        <v>1788</v>
      </c>
      <c r="G35" s="24">
        <v>6.9000000000000006E-2</v>
      </c>
      <c r="H35" s="56">
        <f t="shared" si="4"/>
        <v>-10049</v>
      </c>
      <c r="I35" s="33">
        <f t="shared" si="5"/>
        <v>-0.28560466107716359</v>
      </c>
    </row>
    <row r="36" spans="1:9" ht="14.45" customHeight="1">
      <c r="A36" s="37" t="s">
        <v>1582</v>
      </c>
      <c r="B36" s="25" t="s">
        <v>716</v>
      </c>
      <c r="C36" s="2" t="s">
        <v>717</v>
      </c>
      <c r="D36" s="2" t="s">
        <v>629</v>
      </c>
      <c r="E36" s="18" t="s">
        <v>46</v>
      </c>
      <c r="F36" s="23" t="s">
        <v>1789</v>
      </c>
      <c r="G36" s="24">
        <v>0.13100000000000001</v>
      </c>
      <c r="H36" s="56">
        <f t="shared" si="4"/>
        <v>-15705</v>
      </c>
      <c r="I36" s="33">
        <f t="shared" si="5"/>
        <v>-0.23517872385031222</v>
      </c>
    </row>
    <row r="37" spans="1:9" ht="14.45" customHeight="1">
      <c r="A37" s="37" t="s">
        <v>1583</v>
      </c>
      <c r="B37" s="25" t="s">
        <v>718</v>
      </c>
      <c r="C37" s="2" t="s">
        <v>628</v>
      </c>
      <c r="D37" s="2" t="s">
        <v>86</v>
      </c>
      <c r="E37" s="18" t="s">
        <v>46</v>
      </c>
      <c r="F37" s="23" t="s">
        <v>1790</v>
      </c>
      <c r="G37" s="24">
        <v>0.122</v>
      </c>
      <c r="H37" s="56">
        <f t="shared" si="4"/>
        <v>-12122</v>
      </c>
      <c r="I37" s="33">
        <f t="shared" si="5"/>
        <v>-0.19446850835819937</v>
      </c>
    </row>
    <row r="38" spans="1:9" ht="14.45" customHeight="1">
      <c r="A38" s="37" t="s">
        <v>1584</v>
      </c>
      <c r="B38" s="25" t="s">
        <v>719</v>
      </c>
      <c r="C38" s="2" t="s">
        <v>720</v>
      </c>
      <c r="D38" s="2" t="s">
        <v>721</v>
      </c>
      <c r="E38" s="18" t="s">
        <v>194</v>
      </c>
      <c r="F38" s="23" t="s">
        <v>1791</v>
      </c>
      <c r="G38" s="24">
        <v>0.154</v>
      </c>
      <c r="H38" s="56">
        <f t="shared" si="4"/>
        <v>-14739</v>
      </c>
      <c r="I38" s="33">
        <f t="shared" si="5"/>
        <v>-0.18788002396461395</v>
      </c>
    </row>
    <row r="39" spans="1:9" ht="14.45" customHeight="1">
      <c r="A39" s="37" t="s">
        <v>1585</v>
      </c>
      <c r="B39" s="25" t="s">
        <v>722</v>
      </c>
      <c r="C39" s="2" t="s">
        <v>723</v>
      </c>
      <c r="D39" s="2" t="s">
        <v>724</v>
      </c>
      <c r="E39" s="18" t="s">
        <v>380</v>
      </c>
      <c r="F39" s="23" t="s">
        <v>1792</v>
      </c>
      <c r="G39" s="24">
        <v>0.183</v>
      </c>
      <c r="H39" s="56">
        <f t="shared" si="4"/>
        <v>-4518</v>
      </c>
      <c r="I39" s="33">
        <f t="shared" si="5"/>
        <v>-4.8300192431045545E-2</v>
      </c>
    </row>
    <row r="40" spans="1:9" ht="14.45" customHeight="1">
      <c r="A40" s="37" t="s">
        <v>1586</v>
      </c>
      <c r="B40" s="25" t="s">
        <v>725</v>
      </c>
      <c r="C40" s="2" t="s">
        <v>726</v>
      </c>
      <c r="D40" s="2" t="s">
        <v>139</v>
      </c>
      <c r="E40" s="18" t="s">
        <v>194</v>
      </c>
      <c r="F40" s="23" t="s">
        <v>1793</v>
      </c>
      <c r="G40" s="24">
        <v>0.105</v>
      </c>
      <c r="H40" s="56">
        <f t="shared" si="4"/>
        <v>8092</v>
      </c>
      <c r="I40" s="33">
        <f t="shared" si="5"/>
        <v>0.15042569803323791</v>
      </c>
    </row>
    <row r="41" spans="1:9" ht="14.45" customHeight="1">
      <c r="A41" s="37" t="s">
        <v>1587</v>
      </c>
      <c r="B41" s="25" t="s">
        <v>727</v>
      </c>
      <c r="C41" s="2" t="s">
        <v>728</v>
      </c>
      <c r="D41" s="2" t="s">
        <v>729</v>
      </c>
      <c r="E41" s="18" t="s">
        <v>46</v>
      </c>
      <c r="F41" s="23" t="s">
        <v>1794</v>
      </c>
      <c r="G41" s="24">
        <v>7.6999999999999999E-2</v>
      </c>
      <c r="H41" s="56">
        <f t="shared" si="4"/>
        <v>27006</v>
      </c>
      <c r="I41" s="33">
        <f t="shared" si="5"/>
        <v>0.68393861115332022</v>
      </c>
    </row>
    <row r="42" spans="1:9" ht="14.45" customHeight="1">
      <c r="A42" s="37" t="s">
        <v>1588</v>
      </c>
      <c r="B42" s="25" t="s">
        <v>730</v>
      </c>
      <c r="C42" s="2" t="s">
        <v>731</v>
      </c>
      <c r="D42" s="2" t="s">
        <v>73</v>
      </c>
      <c r="E42" s="18" t="s">
        <v>52</v>
      </c>
      <c r="F42" s="23" t="s">
        <v>1795</v>
      </c>
      <c r="G42" s="24">
        <v>0.02</v>
      </c>
      <c r="H42" s="56">
        <f t="shared" si="4"/>
        <v>14471</v>
      </c>
      <c r="I42" s="33">
        <f t="shared" si="5"/>
        <v>1.4539334873907364</v>
      </c>
    </row>
    <row r="43" spans="1:9" ht="14.45" customHeight="1">
      <c r="A43" s="37" t="s">
        <v>1589</v>
      </c>
      <c r="B43" s="25" t="s">
        <v>732</v>
      </c>
      <c r="C43" s="2" t="s">
        <v>733</v>
      </c>
      <c r="D43" s="2" t="s">
        <v>89</v>
      </c>
      <c r="E43" s="18" t="s">
        <v>52</v>
      </c>
      <c r="F43" s="23" t="s">
        <v>1796</v>
      </c>
      <c r="G43" s="24">
        <v>1.3999999999999999E-2</v>
      </c>
      <c r="H43" s="56">
        <f t="shared" si="4"/>
        <v>9545</v>
      </c>
      <c r="I43" s="33">
        <f t="shared" si="5"/>
        <v>1.3059242030373512</v>
      </c>
    </row>
    <row r="44" spans="1:9" ht="14.45" customHeight="1">
      <c r="A44" s="37" t="s">
        <v>1602</v>
      </c>
      <c r="B44" s="53">
        <v>53425</v>
      </c>
      <c r="C44" s="2" t="s">
        <v>2220</v>
      </c>
      <c r="D44" s="2" t="s">
        <v>9</v>
      </c>
      <c r="E44" s="18" t="s">
        <v>9</v>
      </c>
      <c r="F44" s="60">
        <v>39836</v>
      </c>
      <c r="G44" s="24" t="s">
        <v>9</v>
      </c>
      <c r="H44" s="52">
        <f t="shared" si="4"/>
        <v>13589</v>
      </c>
      <c r="I44" s="33">
        <f t="shared" si="5"/>
        <v>0.3411236067878301</v>
      </c>
    </row>
    <row r="45" spans="1:9" ht="14.45" customHeight="1">
      <c r="A45" s="37" t="s">
        <v>2136</v>
      </c>
      <c r="B45" s="53">
        <v>68878</v>
      </c>
      <c r="C45" s="2" t="s">
        <v>2221</v>
      </c>
      <c r="D45" s="2" t="s">
        <v>9</v>
      </c>
      <c r="E45" s="18" t="s">
        <v>9</v>
      </c>
      <c r="F45" s="60">
        <v>52020</v>
      </c>
      <c r="G45" s="24" t="s">
        <v>9</v>
      </c>
      <c r="H45" s="52">
        <f t="shared" si="4"/>
        <v>16858</v>
      </c>
      <c r="I45" s="33">
        <f t="shared" si="5"/>
        <v>0.32406766628219913</v>
      </c>
    </row>
    <row r="46" spans="1:9" ht="3.75" customHeight="1">
      <c r="A46" s="37"/>
      <c r="B46" s="43"/>
      <c r="C46" s="44"/>
      <c r="D46" s="44"/>
      <c r="E46" s="22"/>
      <c r="F46" s="45"/>
      <c r="G46" s="33"/>
      <c r="H46" s="57"/>
      <c r="I46" s="33"/>
    </row>
    <row r="47" spans="1:9" ht="14.45" customHeight="1">
      <c r="A47" s="37" t="s">
        <v>1603</v>
      </c>
      <c r="B47" s="53">
        <v>23543</v>
      </c>
      <c r="C47" s="2" t="s">
        <v>2222</v>
      </c>
      <c r="D47" s="2" t="s">
        <v>9</v>
      </c>
      <c r="E47" s="18" t="s">
        <v>9</v>
      </c>
      <c r="F47" s="60">
        <v>17642</v>
      </c>
      <c r="G47" s="24" t="s">
        <v>9</v>
      </c>
      <c r="H47" s="52">
        <f>B47-F47</f>
        <v>5901</v>
      </c>
      <c r="I47" s="33">
        <f>(B47-F47)/F47</f>
        <v>0.33448588595397349</v>
      </c>
    </row>
    <row r="48" spans="1:9" ht="3.75" customHeight="1">
      <c r="A48" s="37"/>
      <c r="B48" s="43"/>
      <c r="C48" s="44"/>
      <c r="D48" s="119"/>
      <c r="E48" s="22"/>
      <c r="F48" s="45"/>
      <c r="G48" s="33"/>
      <c r="H48" s="57"/>
      <c r="I48" s="33"/>
    </row>
    <row r="49" spans="1:9" ht="14.45" customHeight="1">
      <c r="A49" s="37" t="s">
        <v>2253</v>
      </c>
      <c r="B49" s="53">
        <v>31529</v>
      </c>
      <c r="C49" s="115" t="s">
        <v>2223</v>
      </c>
      <c r="D49" s="74" t="s">
        <v>9</v>
      </c>
      <c r="E49" s="22" t="s">
        <v>9</v>
      </c>
      <c r="F49" s="60">
        <v>25245</v>
      </c>
      <c r="G49" s="24" t="s">
        <v>9</v>
      </c>
      <c r="H49" s="52">
        <f>B49-F49</f>
        <v>6284</v>
      </c>
      <c r="I49" s="33">
        <f>(B49-F49)/F49</f>
        <v>0.24892057833234305</v>
      </c>
    </row>
    <row r="50" spans="1:9" ht="14.45" customHeight="1">
      <c r="A50" s="37" t="s">
        <v>2137</v>
      </c>
      <c r="B50" s="53">
        <v>46525</v>
      </c>
      <c r="C50" s="115" t="s">
        <v>2224</v>
      </c>
      <c r="D50" s="74" t="s">
        <v>9</v>
      </c>
      <c r="E50" s="22" t="s">
        <v>9</v>
      </c>
      <c r="F50" s="60">
        <v>36532</v>
      </c>
      <c r="G50" s="24" t="s">
        <v>9</v>
      </c>
      <c r="H50" s="52">
        <f>B50-F50</f>
        <v>9993</v>
      </c>
      <c r="I50" s="33">
        <f>(B50-F50)/F50</f>
        <v>0.27354100514617324</v>
      </c>
    </row>
    <row r="51" spans="1:9" ht="14.45" customHeight="1">
      <c r="A51" s="37" t="s">
        <v>2138</v>
      </c>
      <c r="B51" s="53">
        <v>41956</v>
      </c>
      <c r="C51" s="115" t="s">
        <v>2225</v>
      </c>
      <c r="D51" s="74" t="s">
        <v>9</v>
      </c>
      <c r="E51" s="22" t="s">
        <v>9</v>
      </c>
      <c r="F51" s="60">
        <v>31792</v>
      </c>
      <c r="G51" s="24" t="s">
        <v>9</v>
      </c>
      <c r="H51" s="52">
        <f>B51-F51</f>
        <v>10164</v>
      </c>
      <c r="I51" s="33">
        <f>(B51-F51)/F51</f>
        <v>0.3197030699547056</v>
      </c>
    </row>
    <row r="52" spans="1:9" ht="14.45" customHeight="1">
      <c r="A52" s="37"/>
      <c r="B52" s="25"/>
      <c r="C52" s="10"/>
      <c r="D52" s="74"/>
      <c r="E52" s="22"/>
      <c r="F52" s="23"/>
      <c r="G52" s="24"/>
      <c r="H52" s="56"/>
      <c r="I52" s="33"/>
    </row>
    <row r="53" spans="1:9" s="93" customFormat="1" ht="27" customHeight="1">
      <c r="A53" s="36" t="s">
        <v>2139</v>
      </c>
      <c r="B53" s="40" t="s">
        <v>0</v>
      </c>
      <c r="C53" s="6"/>
      <c r="D53" s="89"/>
      <c r="E53" s="17"/>
      <c r="F53" s="26" t="s">
        <v>0</v>
      </c>
      <c r="G53" s="27" t="s">
        <v>0</v>
      </c>
      <c r="H53" s="58"/>
      <c r="I53" s="34"/>
    </row>
    <row r="54" spans="1:9" ht="14.45" customHeight="1">
      <c r="A54" s="37" t="s">
        <v>2256</v>
      </c>
      <c r="B54" s="25" t="s">
        <v>9</v>
      </c>
      <c r="C54" s="2" t="s">
        <v>9</v>
      </c>
      <c r="D54" s="2" t="s">
        <v>363</v>
      </c>
      <c r="E54" s="18" t="s">
        <v>380</v>
      </c>
      <c r="F54" s="25" t="s">
        <v>9</v>
      </c>
      <c r="G54" s="24">
        <v>0.187</v>
      </c>
      <c r="H54" s="56" t="s">
        <v>9</v>
      </c>
      <c r="I54" s="33">
        <f t="shared" ref="I54:I62" si="6">D54-G54</f>
        <v>-1.999999999999999E-2</v>
      </c>
    </row>
    <row r="55" spans="1:9" ht="14.45" customHeight="1">
      <c r="A55" s="37" t="s">
        <v>188</v>
      </c>
      <c r="B55" s="25" t="s">
        <v>9</v>
      </c>
      <c r="C55" s="2" t="s">
        <v>9</v>
      </c>
      <c r="D55" s="2" t="s">
        <v>735</v>
      </c>
      <c r="E55" s="18" t="s">
        <v>378</v>
      </c>
      <c r="F55" s="25" t="s">
        <v>9</v>
      </c>
      <c r="G55" s="24">
        <v>0.24199999999999999</v>
      </c>
      <c r="H55" s="56" t="s">
        <v>9</v>
      </c>
      <c r="I55" s="33">
        <f t="shared" si="6"/>
        <v>-8.9999999999999802E-3</v>
      </c>
    </row>
    <row r="56" spans="1:9" ht="14.45" customHeight="1">
      <c r="A56" s="37" t="s">
        <v>190</v>
      </c>
      <c r="B56" s="25" t="s">
        <v>9</v>
      </c>
      <c r="C56" s="2" t="s">
        <v>9</v>
      </c>
      <c r="D56" s="2" t="s">
        <v>736</v>
      </c>
      <c r="E56" s="18" t="s">
        <v>737</v>
      </c>
      <c r="F56" s="25" t="s">
        <v>9</v>
      </c>
      <c r="G56" s="24">
        <v>0.23599999999999999</v>
      </c>
      <c r="H56" s="56" t="s">
        <v>9</v>
      </c>
      <c r="I56" s="33">
        <f t="shared" si="6"/>
        <v>1.100000000000001E-2</v>
      </c>
    </row>
    <row r="57" spans="1:9" ht="14.45" customHeight="1">
      <c r="A57" s="37" t="s">
        <v>2257</v>
      </c>
      <c r="B57" s="25" t="s">
        <v>9</v>
      </c>
      <c r="C57" s="2" t="s">
        <v>9</v>
      </c>
      <c r="D57" s="2" t="s">
        <v>132</v>
      </c>
      <c r="E57" s="18" t="s">
        <v>194</v>
      </c>
      <c r="F57" s="25" t="s">
        <v>9</v>
      </c>
      <c r="G57" s="24">
        <v>7.0000000000000007E-2</v>
      </c>
      <c r="H57" s="56" t="s">
        <v>9</v>
      </c>
      <c r="I57" s="33">
        <f t="shared" si="6"/>
        <v>-1.7000000000000008E-2</v>
      </c>
    </row>
    <row r="58" spans="1:9" ht="14.45" customHeight="1">
      <c r="A58" s="37" t="s">
        <v>188</v>
      </c>
      <c r="B58" s="25" t="s">
        <v>9</v>
      </c>
      <c r="C58" s="2" t="s">
        <v>9</v>
      </c>
      <c r="D58" s="2" t="s">
        <v>215</v>
      </c>
      <c r="E58" s="18" t="s">
        <v>380</v>
      </c>
      <c r="F58" s="25" t="s">
        <v>9</v>
      </c>
      <c r="G58" s="24">
        <v>8.4000000000000005E-2</v>
      </c>
      <c r="H58" s="56" t="s">
        <v>9</v>
      </c>
      <c r="I58" s="33">
        <f t="shared" si="6"/>
        <v>-1.3000000000000012E-2</v>
      </c>
    </row>
    <row r="59" spans="1:9" ht="14.45" customHeight="1">
      <c r="A59" s="37" t="s">
        <v>190</v>
      </c>
      <c r="B59" s="25" t="s">
        <v>9</v>
      </c>
      <c r="C59" s="2" t="s">
        <v>9</v>
      </c>
      <c r="D59" s="2" t="s">
        <v>147</v>
      </c>
      <c r="E59" s="18" t="s">
        <v>565</v>
      </c>
      <c r="F59" s="25" t="s">
        <v>9</v>
      </c>
      <c r="G59" s="24">
        <v>7.2999999999999995E-2</v>
      </c>
      <c r="H59" s="56" t="s">
        <v>9</v>
      </c>
      <c r="I59" s="33">
        <f t="shared" si="6"/>
        <v>-8.9999999999999941E-3</v>
      </c>
    </row>
    <row r="60" spans="1:9" ht="14.45" customHeight="1">
      <c r="A60" s="37" t="s">
        <v>2314</v>
      </c>
      <c r="B60" s="25" t="s">
        <v>9</v>
      </c>
      <c r="C60" s="2" t="s">
        <v>9</v>
      </c>
      <c r="D60" s="2" t="s">
        <v>651</v>
      </c>
      <c r="E60" s="18" t="s">
        <v>196</v>
      </c>
      <c r="F60" s="25" t="s">
        <v>9</v>
      </c>
      <c r="G60" s="24">
        <v>0.317</v>
      </c>
      <c r="H60" s="56" t="s">
        <v>9</v>
      </c>
      <c r="I60" s="33">
        <f t="shared" si="6"/>
        <v>-3.400000000000003E-2</v>
      </c>
    </row>
    <row r="61" spans="1:9" ht="14.45" customHeight="1">
      <c r="A61" s="37" t="s">
        <v>188</v>
      </c>
      <c r="B61" s="25" t="s">
        <v>9</v>
      </c>
      <c r="C61" s="2" t="s">
        <v>9</v>
      </c>
      <c r="D61" s="2" t="s">
        <v>738</v>
      </c>
      <c r="E61" s="18" t="s">
        <v>739</v>
      </c>
      <c r="F61" s="25" t="s">
        <v>9</v>
      </c>
      <c r="G61" s="24">
        <v>0.376</v>
      </c>
      <c r="H61" s="56" t="s">
        <v>9</v>
      </c>
      <c r="I61" s="33">
        <f t="shared" si="6"/>
        <v>-2.6000000000000023E-2</v>
      </c>
    </row>
    <row r="62" spans="1:9" ht="14.45" customHeight="1">
      <c r="A62" s="37" t="s">
        <v>190</v>
      </c>
      <c r="B62" s="25" t="s">
        <v>9</v>
      </c>
      <c r="C62" s="2" t="s">
        <v>9</v>
      </c>
      <c r="D62" s="2" t="s">
        <v>740</v>
      </c>
      <c r="E62" s="18" t="s">
        <v>741</v>
      </c>
      <c r="F62" s="25" t="s">
        <v>9</v>
      </c>
      <c r="G62" s="24">
        <v>0.39500000000000002</v>
      </c>
      <c r="H62" s="56" t="s">
        <v>9</v>
      </c>
      <c r="I62" s="33">
        <f t="shared" si="6"/>
        <v>-6.0000000000000053E-3</v>
      </c>
    </row>
    <row r="63" spans="1:9" ht="3.75" customHeight="1">
      <c r="A63" s="37"/>
      <c r="B63" s="43"/>
      <c r="C63" s="44"/>
      <c r="D63" s="44"/>
      <c r="E63" s="22"/>
      <c r="F63" s="45"/>
      <c r="G63" s="33"/>
      <c r="H63" s="57"/>
      <c r="I63" s="33"/>
    </row>
    <row r="64" spans="1:9" ht="14.45" customHeight="1">
      <c r="A64" s="37" t="s">
        <v>2313</v>
      </c>
      <c r="B64" s="25" t="s">
        <v>9</v>
      </c>
      <c r="C64" s="2" t="s">
        <v>9</v>
      </c>
      <c r="D64" s="2" t="s">
        <v>742</v>
      </c>
      <c r="E64" s="18" t="s">
        <v>194</v>
      </c>
      <c r="F64" s="25" t="s">
        <v>9</v>
      </c>
      <c r="G64" s="24">
        <v>0.22399999999999998</v>
      </c>
      <c r="H64" s="56" t="s">
        <v>9</v>
      </c>
      <c r="I64" s="33">
        <f>D64-G64</f>
        <v>-1.999999999999999E-2</v>
      </c>
    </row>
    <row r="65" spans="1:9" ht="14.45" customHeight="1">
      <c r="A65" s="37" t="s">
        <v>2315</v>
      </c>
      <c r="B65" s="25" t="s">
        <v>9</v>
      </c>
      <c r="C65" s="2" t="s">
        <v>9</v>
      </c>
      <c r="D65" s="2" t="s">
        <v>743</v>
      </c>
      <c r="E65" s="18" t="s">
        <v>196</v>
      </c>
      <c r="F65" s="25" t="s">
        <v>9</v>
      </c>
      <c r="G65" s="24">
        <v>0.30499999999999999</v>
      </c>
      <c r="H65" s="56" t="s">
        <v>9</v>
      </c>
      <c r="I65" s="33">
        <f>D65-G65</f>
        <v>-1.5000000000000013E-2</v>
      </c>
    </row>
    <row r="66" spans="1:9" ht="14.45" customHeight="1">
      <c r="A66" s="37" t="s">
        <v>2316</v>
      </c>
      <c r="B66" s="25" t="s">
        <v>9</v>
      </c>
      <c r="C66" s="2" t="s">
        <v>9</v>
      </c>
      <c r="D66" s="2" t="s">
        <v>75</v>
      </c>
      <c r="E66" s="18" t="s">
        <v>194</v>
      </c>
      <c r="F66" s="25" t="s">
        <v>9</v>
      </c>
      <c r="G66" s="24">
        <v>0.188</v>
      </c>
      <c r="H66" s="56" t="s">
        <v>9</v>
      </c>
      <c r="I66" s="33">
        <f>D66-G66</f>
        <v>-1.4000000000000012E-2</v>
      </c>
    </row>
    <row r="67" spans="1:9" ht="14.45" customHeight="1">
      <c r="A67" s="37" t="s">
        <v>2317</v>
      </c>
      <c r="B67" s="25" t="s">
        <v>9</v>
      </c>
      <c r="C67" s="2" t="s">
        <v>9</v>
      </c>
      <c r="D67" s="2" t="s">
        <v>139</v>
      </c>
      <c r="E67" s="18" t="s">
        <v>378</v>
      </c>
      <c r="F67" s="25" t="s">
        <v>9</v>
      </c>
      <c r="G67" s="24">
        <v>0.152</v>
      </c>
      <c r="H67" s="56" t="s">
        <v>9</v>
      </c>
      <c r="I67" s="33">
        <f>D67-G67</f>
        <v>-2.4999999999999994E-2</v>
      </c>
    </row>
    <row r="68" spans="1:9" ht="14.45" customHeight="1">
      <c r="A68" s="106" t="s">
        <v>2318</v>
      </c>
      <c r="B68" s="107" t="s">
        <v>9</v>
      </c>
      <c r="C68" s="108" t="s">
        <v>9</v>
      </c>
      <c r="D68" s="108" t="s">
        <v>627</v>
      </c>
      <c r="E68" s="109" t="s">
        <v>380</v>
      </c>
      <c r="F68" s="107" t="s">
        <v>9</v>
      </c>
      <c r="G68" s="64">
        <v>0.29899999999999999</v>
      </c>
      <c r="H68" s="56" t="s">
        <v>9</v>
      </c>
      <c r="I68" s="68">
        <f>D68-G68</f>
        <v>-6.0000000000000053E-3</v>
      </c>
    </row>
    <row r="69" spans="1:9" ht="14.45" customHeight="1">
      <c r="A69" s="103"/>
      <c r="B69" s="111"/>
      <c r="C69" s="74"/>
      <c r="D69" s="74"/>
      <c r="E69" s="91"/>
      <c r="F69" s="51"/>
      <c r="G69" s="62"/>
      <c r="H69" s="104"/>
      <c r="I69" s="105"/>
    </row>
    <row r="70" spans="1:9" s="93" customFormat="1" ht="15" customHeight="1">
      <c r="A70" s="92" t="s">
        <v>6</v>
      </c>
      <c r="B70" s="112" t="s">
        <v>0</v>
      </c>
      <c r="C70" s="77" t="s">
        <v>0</v>
      </c>
      <c r="D70" s="77" t="s">
        <v>0</v>
      </c>
      <c r="E70" s="113" t="s">
        <v>0</v>
      </c>
      <c r="F70" s="90"/>
      <c r="G70" s="91"/>
      <c r="H70" s="54"/>
      <c r="I70" s="91"/>
    </row>
    <row r="71" spans="1:9" ht="14.45" customHeight="1">
      <c r="A71" s="37" t="s">
        <v>2247</v>
      </c>
      <c r="B71" s="25" t="s">
        <v>568</v>
      </c>
      <c r="C71" s="1" t="s">
        <v>569</v>
      </c>
      <c r="D71" s="114">
        <v>1</v>
      </c>
      <c r="E71" s="18" t="s">
        <v>9</v>
      </c>
      <c r="F71" s="23" t="s">
        <v>1732</v>
      </c>
      <c r="G71" s="24">
        <v>1</v>
      </c>
      <c r="H71" s="56">
        <f>B71-F71</f>
        <v>115387</v>
      </c>
      <c r="I71" s="33">
        <f>(B71-F71)/F71</f>
        <v>7.3220769628105725E-2</v>
      </c>
    </row>
    <row r="72" spans="1:9" ht="14.45" customHeight="1">
      <c r="A72" s="37" t="s">
        <v>1514</v>
      </c>
      <c r="B72" s="25" t="s">
        <v>570</v>
      </c>
      <c r="C72" s="2" t="s">
        <v>571</v>
      </c>
      <c r="D72" s="2" t="s">
        <v>572</v>
      </c>
      <c r="E72" s="18" t="s">
        <v>46</v>
      </c>
      <c r="F72" s="23" t="s">
        <v>1733</v>
      </c>
      <c r="G72" s="24">
        <v>0.59399999999999997</v>
      </c>
      <c r="H72" s="56">
        <f>B72-F72</f>
        <v>91220</v>
      </c>
      <c r="I72" s="33">
        <f>(B72-F72)/F72</f>
        <v>9.7401384035014096E-2</v>
      </c>
    </row>
    <row r="73" spans="1:9" ht="14.45" customHeight="1">
      <c r="A73" s="37" t="s">
        <v>1516</v>
      </c>
      <c r="B73" s="25" t="s">
        <v>573</v>
      </c>
      <c r="C73" s="2" t="s">
        <v>574</v>
      </c>
      <c r="D73" s="2" t="s">
        <v>575</v>
      </c>
      <c r="E73" s="18" t="s">
        <v>46</v>
      </c>
      <c r="F73" s="23" t="s">
        <v>1734</v>
      </c>
      <c r="G73" s="24">
        <v>0.58299999999999996</v>
      </c>
      <c r="H73" s="56">
        <f>B73-F73</f>
        <v>94335</v>
      </c>
      <c r="I73" s="33">
        <f>(B73-F73)/F73</f>
        <v>0.10268794555530519</v>
      </c>
    </row>
    <row r="74" spans="1:9" ht="14.45" customHeight="1">
      <c r="A74" s="37" t="s">
        <v>1518</v>
      </c>
      <c r="B74" s="25" t="s">
        <v>576</v>
      </c>
      <c r="C74" s="81" t="s">
        <v>577</v>
      </c>
      <c r="D74" s="2" t="s">
        <v>578</v>
      </c>
      <c r="E74" s="18" t="s">
        <v>46</v>
      </c>
      <c r="F74" s="23" t="s">
        <v>1735</v>
      </c>
      <c r="G74" s="24">
        <v>0.51200000000000001</v>
      </c>
      <c r="H74" s="56">
        <f>B74-F74</f>
        <v>63888</v>
      </c>
      <c r="I74" s="33">
        <f>(B74-F74)/F74</f>
        <v>7.9233264874840018E-2</v>
      </c>
    </row>
    <row r="75" spans="1:9" ht="14.45" customHeight="1">
      <c r="A75" s="37" t="s">
        <v>1520</v>
      </c>
      <c r="B75" s="25" t="s">
        <v>579</v>
      </c>
      <c r="C75" s="2" t="s">
        <v>580</v>
      </c>
      <c r="D75" s="2" t="s">
        <v>469</v>
      </c>
      <c r="E75" s="18" t="s">
        <v>52</v>
      </c>
      <c r="F75" s="23" t="s">
        <v>1736</v>
      </c>
      <c r="G75" s="24">
        <v>7.0999999999999994E-2</v>
      </c>
      <c r="H75" s="56">
        <f>B75-F75</f>
        <v>30447</v>
      </c>
      <c r="I75" s="33">
        <f>(B75-F75)/F75</f>
        <v>0.2710519990385386</v>
      </c>
    </row>
    <row r="76" spans="1:9" ht="14.45" customHeight="1">
      <c r="A76" s="37" t="s">
        <v>2115</v>
      </c>
      <c r="B76" s="25" t="s">
        <v>9</v>
      </c>
      <c r="C76" s="2" t="s">
        <v>9</v>
      </c>
      <c r="D76" s="2" t="s">
        <v>587</v>
      </c>
      <c r="E76" s="18" t="s">
        <v>46</v>
      </c>
      <c r="F76" s="25" t="s">
        <v>9</v>
      </c>
      <c r="G76" s="24">
        <v>0.122</v>
      </c>
      <c r="H76" s="8" t="s">
        <v>9</v>
      </c>
      <c r="I76" s="33">
        <f>D76-G76</f>
        <v>1.8999999999999989E-2</v>
      </c>
    </row>
    <row r="77" spans="1:9" ht="14.45" customHeight="1">
      <c r="A77" s="37" t="s">
        <v>1522</v>
      </c>
      <c r="B77" s="25" t="s">
        <v>581</v>
      </c>
      <c r="C77" s="2" t="s">
        <v>582</v>
      </c>
      <c r="D77" s="2" t="s">
        <v>583</v>
      </c>
      <c r="E77" s="18" t="s">
        <v>13</v>
      </c>
      <c r="F77" s="23" t="s">
        <v>1737</v>
      </c>
      <c r="G77" s="24">
        <v>1.1000000000000001E-2</v>
      </c>
      <c r="H77" s="56">
        <f>B77-F77</f>
        <v>-3115</v>
      </c>
      <c r="I77" s="33">
        <f>(B77-F77)/F77</f>
        <v>-0.17421700223713646</v>
      </c>
    </row>
    <row r="78" spans="1:9" ht="14.45" customHeight="1">
      <c r="A78" s="37" t="s">
        <v>1524</v>
      </c>
      <c r="B78" s="41" t="s">
        <v>584</v>
      </c>
      <c r="C78" s="42" t="s">
        <v>585</v>
      </c>
      <c r="D78" s="42" t="s">
        <v>586</v>
      </c>
      <c r="E78" s="55" t="s">
        <v>46</v>
      </c>
      <c r="F78" s="50" t="s">
        <v>1738</v>
      </c>
      <c r="G78" s="61">
        <v>0.40600000000000003</v>
      </c>
      <c r="H78" s="56">
        <f>B78-F78</f>
        <v>24167</v>
      </c>
      <c r="I78" s="33">
        <f>(B78-F78)/F78</f>
        <v>3.779985954287305E-2</v>
      </c>
    </row>
    <row r="79" spans="1:9" ht="3.75" customHeight="1">
      <c r="A79" s="37"/>
      <c r="B79" s="43"/>
      <c r="C79" s="44"/>
      <c r="D79" s="44"/>
      <c r="E79" s="22"/>
      <c r="F79" s="45"/>
      <c r="G79" s="33"/>
      <c r="H79" s="57"/>
      <c r="I79" s="33"/>
    </row>
    <row r="80" spans="1:9" ht="14.45" customHeight="1">
      <c r="A80" s="37" t="s">
        <v>2248</v>
      </c>
      <c r="B80" s="21" t="s">
        <v>588</v>
      </c>
      <c r="C80" s="1" t="s">
        <v>589</v>
      </c>
      <c r="D80" s="7">
        <v>1</v>
      </c>
      <c r="E80" s="16" t="s">
        <v>9</v>
      </c>
      <c r="F80" s="51" t="s">
        <v>1739</v>
      </c>
      <c r="G80" s="62">
        <v>1</v>
      </c>
      <c r="H80" s="56">
        <f>B80-F80</f>
        <v>50916</v>
      </c>
      <c r="I80" s="33">
        <f>(B80-F80)/F80</f>
        <v>6.2410290416963402E-2</v>
      </c>
    </row>
    <row r="81" spans="1:9" ht="14.45" customHeight="1">
      <c r="A81" s="37" t="s">
        <v>1514</v>
      </c>
      <c r="B81" s="25" t="s">
        <v>590</v>
      </c>
      <c r="C81" s="81" t="s">
        <v>2277</v>
      </c>
      <c r="D81" s="2" t="s">
        <v>591</v>
      </c>
      <c r="E81" s="18" t="s">
        <v>194</v>
      </c>
      <c r="F81" s="23" t="s">
        <v>1740</v>
      </c>
      <c r="G81" s="24">
        <v>0.59200000000000008</v>
      </c>
      <c r="H81" s="56">
        <f>B81-F81</f>
        <v>41593</v>
      </c>
      <c r="I81" s="33">
        <f>(B81-F81)/F81</f>
        <v>8.6047954982725453E-2</v>
      </c>
    </row>
    <row r="82" spans="1:9" ht="14.45" customHeight="1">
      <c r="A82" s="37" t="s">
        <v>1516</v>
      </c>
      <c r="B82" s="25" t="s">
        <v>592</v>
      </c>
      <c r="C82" s="2" t="s">
        <v>593</v>
      </c>
      <c r="D82" s="2" t="s">
        <v>594</v>
      </c>
      <c r="E82" s="18" t="s">
        <v>194</v>
      </c>
      <c r="F82" s="23" t="s">
        <v>1741</v>
      </c>
      <c r="G82" s="24">
        <v>0.58899999999999997</v>
      </c>
      <c r="H82" s="56">
        <f>B82-F82</f>
        <v>41952</v>
      </c>
      <c r="I82" s="33">
        <f>(B82-F82)/F82</f>
        <v>8.731214215695457E-2</v>
      </c>
    </row>
    <row r="83" spans="1:9" ht="14.45" customHeight="1">
      <c r="A83" s="37" t="s">
        <v>1518</v>
      </c>
      <c r="B83" s="25" t="s">
        <v>595</v>
      </c>
      <c r="C83" s="2" t="s">
        <v>596</v>
      </c>
      <c r="D83" s="2" t="s">
        <v>597</v>
      </c>
      <c r="E83" s="18" t="s">
        <v>194</v>
      </c>
      <c r="F83" s="23" t="s">
        <v>1742</v>
      </c>
      <c r="G83" s="24">
        <v>0.52300000000000002</v>
      </c>
      <c r="H83" s="56">
        <f>B83-F83</f>
        <v>25895</v>
      </c>
      <c r="I83" s="33">
        <f>(B83-F83)/F83</f>
        <v>6.0634088088603745E-2</v>
      </c>
    </row>
    <row r="84" spans="1:9" ht="3.75" customHeight="1">
      <c r="A84" s="37"/>
      <c r="B84" s="43"/>
      <c r="C84" s="44"/>
      <c r="D84" s="44"/>
      <c r="E84" s="22"/>
      <c r="F84" s="45"/>
      <c r="G84" s="33"/>
      <c r="H84" s="57"/>
      <c r="I84" s="33"/>
    </row>
    <row r="85" spans="1:9" ht="14.45" customHeight="1">
      <c r="A85" s="37" t="s">
        <v>2249</v>
      </c>
      <c r="B85" s="25" t="s">
        <v>598</v>
      </c>
      <c r="C85" s="2" t="s">
        <v>599</v>
      </c>
      <c r="D85" s="7">
        <v>1</v>
      </c>
      <c r="E85" s="18" t="s">
        <v>9</v>
      </c>
      <c r="F85" s="23" t="s">
        <v>1743</v>
      </c>
      <c r="G85" s="24">
        <v>1</v>
      </c>
      <c r="H85" s="56">
        <f>B85-F85</f>
        <v>-19459</v>
      </c>
      <c r="I85" s="33">
        <f>(B85-F85)/F85</f>
        <v>-0.11654608179008649</v>
      </c>
    </row>
    <row r="86" spans="1:9" ht="14.45" customHeight="1">
      <c r="A86" s="37" t="s">
        <v>2118</v>
      </c>
      <c r="B86" s="25" t="s">
        <v>600</v>
      </c>
      <c r="C86" s="81" t="s">
        <v>2274</v>
      </c>
      <c r="D86" s="2" t="s">
        <v>601</v>
      </c>
      <c r="E86" s="18" t="s">
        <v>602</v>
      </c>
      <c r="F86" s="23" t="s">
        <v>1744</v>
      </c>
      <c r="G86" s="24">
        <v>0.65099999999999991</v>
      </c>
      <c r="H86" s="56">
        <f>B86-F86</f>
        <v>-8567</v>
      </c>
      <c r="I86" s="33">
        <f>(B86-F86)/F86</f>
        <v>-7.8856048821347377E-2</v>
      </c>
    </row>
    <row r="87" spans="1:9" ht="3.75" customHeight="1">
      <c r="A87" s="37"/>
      <c r="B87" s="43"/>
      <c r="C87" s="44"/>
      <c r="D87" s="44"/>
      <c r="E87" s="22"/>
      <c r="F87" s="45"/>
      <c r="G87" s="33"/>
      <c r="H87" s="57"/>
      <c r="I87" s="33"/>
    </row>
    <row r="88" spans="1:9" ht="14.45" customHeight="1">
      <c r="A88" s="37" t="s">
        <v>2250</v>
      </c>
      <c r="B88" s="25" t="s">
        <v>603</v>
      </c>
      <c r="C88" s="2" t="s">
        <v>604</v>
      </c>
      <c r="D88" s="7">
        <v>1</v>
      </c>
      <c r="E88" s="18" t="s">
        <v>9</v>
      </c>
      <c r="F88" s="30">
        <v>386422</v>
      </c>
      <c r="G88" s="24">
        <v>1</v>
      </c>
      <c r="H88" s="56">
        <f>B88-F88</f>
        <v>-42829</v>
      </c>
      <c r="I88" s="33">
        <f>(B88-F88)/F88</f>
        <v>-0.11083478683925864</v>
      </c>
    </row>
    <row r="89" spans="1:9" ht="14.45" customHeight="1">
      <c r="A89" s="37" t="s">
        <v>2118</v>
      </c>
      <c r="B89" s="25" t="s">
        <v>605</v>
      </c>
      <c r="C89" s="2" t="s">
        <v>606</v>
      </c>
      <c r="D89" s="2" t="s">
        <v>607</v>
      </c>
      <c r="E89" s="18" t="s">
        <v>196</v>
      </c>
      <c r="F89" s="30">
        <f>98761+22791+141885</f>
        <v>263437</v>
      </c>
      <c r="G89" s="24">
        <f>F89/F88</f>
        <v>0.68173395924662672</v>
      </c>
      <c r="H89" s="56">
        <f>B89-F89</f>
        <v>-8874</v>
      </c>
      <c r="I89" s="33">
        <f>(B89-F89)/F89</f>
        <v>-3.3685473187137722E-2</v>
      </c>
    </row>
    <row r="90" spans="1:9" ht="14.45" customHeight="1">
      <c r="A90" s="37"/>
      <c r="B90" s="25"/>
      <c r="C90" s="2"/>
      <c r="D90" s="2"/>
      <c r="E90" s="18"/>
      <c r="F90" s="23"/>
      <c r="G90" s="24"/>
      <c r="H90" s="56"/>
      <c r="I90" s="33"/>
    </row>
    <row r="91" spans="1:9" s="93" customFormat="1" ht="15" customHeight="1">
      <c r="A91" s="36" t="s">
        <v>2121</v>
      </c>
      <c r="B91" s="40" t="s">
        <v>0</v>
      </c>
      <c r="C91" s="6" t="s">
        <v>0</v>
      </c>
      <c r="D91" s="6" t="s">
        <v>0</v>
      </c>
      <c r="E91" s="17" t="s">
        <v>0</v>
      </c>
      <c r="F91" s="26" t="s">
        <v>0</v>
      </c>
      <c r="G91" s="27" t="s">
        <v>0</v>
      </c>
      <c r="H91" s="59"/>
      <c r="I91" s="118"/>
    </row>
    <row r="92" spans="1:9" ht="14.45" customHeight="1">
      <c r="A92" s="37" t="s">
        <v>1544</v>
      </c>
      <c r="B92" s="25" t="s">
        <v>576</v>
      </c>
      <c r="C92" s="2" t="s">
        <v>577</v>
      </c>
      <c r="D92" s="7">
        <v>1</v>
      </c>
      <c r="E92" s="18" t="s">
        <v>9</v>
      </c>
      <c r="F92" s="23" t="s">
        <v>1735</v>
      </c>
      <c r="G92" s="24">
        <v>1</v>
      </c>
      <c r="H92" s="56">
        <f t="shared" ref="H92:H105" si="7">B92-F92</f>
        <v>63888</v>
      </c>
      <c r="I92" s="33">
        <f t="shared" ref="I92:I105" si="8">(B92-F92)/F92</f>
        <v>7.9233264874840018E-2</v>
      </c>
    </row>
    <row r="93" spans="1:9" ht="14.45" customHeight="1">
      <c r="A93" s="37" t="s">
        <v>1545</v>
      </c>
      <c r="B93" s="25" t="s">
        <v>630</v>
      </c>
      <c r="C93" s="2" t="s">
        <v>631</v>
      </c>
      <c r="D93" s="2" t="s">
        <v>128</v>
      </c>
      <c r="E93" s="18" t="s">
        <v>13</v>
      </c>
      <c r="F93" s="23" t="s">
        <v>1753</v>
      </c>
      <c r="G93" s="24">
        <v>2E-3</v>
      </c>
      <c r="H93" s="56">
        <f t="shared" si="7"/>
        <v>28</v>
      </c>
      <c r="I93" s="33">
        <f t="shared" si="8"/>
        <v>1.483836777954425E-2</v>
      </c>
    </row>
    <row r="94" spans="1:9" ht="14.45" customHeight="1">
      <c r="A94" s="37" t="s">
        <v>1547</v>
      </c>
      <c r="B94" s="25" t="s">
        <v>632</v>
      </c>
      <c r="C94" s="2" t="s">
        <v>633</v>
      </c>
      <c r="D94" s="2" t="s">
        <v>634</v>
      </c>
      <c r="E94" s="18" t="s">
        <v>52</v>
      </c>
      <c r="F94" s="23" t="s">
        <v>1754</v>
      </c>
      <c r="G94" s="24">
        <v>0.03</v>
      </c>
      <c r="H94" s="56">
        <f t="shared" si="7"/>
        <v>965</v>
      </c>
      <c r="I94" s="33">
        <f t="shared" si="8"/>
        <v>4.0088069125955465E-2</v>
      </c>
    </row>
    <row r="95" spans="1:9" ht="14.45" customHeight="1">
      <c r="A95" s="37" t="s">
        <v>1549</v>
      </c>
      <c r="B95" s="25" t="s">
        <v>635</v>
      </c>
      <c r="C95" s="2" t="s">
        <v>636</v>
      </c>
      <c r="D95" s="2" t="s">
        <v>637</v>
      </c>
      <c r="E95" s="18" t="s">
        <v>52</v>
      </c>
      <c r="F95" s="23" t="s">
        <v>1755</v>
      </c>
      <c r="G95" s="24">
        <v>7.6999999999999999E-2</v>
      </c>
      <c r="H95" s="56">
        <f t="shared" si="7"/>
        <v>-12892</v>
      </c>
      <c r="I95" s="33">
        <f t="shared" si="8"/>
        <v>-0.20892958431245442</v>
      </c>
    </row>
    <row r="96" spans="1:9" ht="14.45" customHeight="1">
      <c r="A96" s="37" t="s">
        <v>1551</v>
      </c>
      <c r="B96" s="25" t="s">
        <v>638</v>
      </c>
      <c r="C96" s="2" t="s">
        <v>639</v>
      </c>
      <c r="D96" s="2" t="s">
        <v>333</v>
      </c>
      <c r="E96" s="18" t="s">
        <v>13</v>
      </c>
      <c r="F96" s="23" t="s">
        <v>1756</v>
      </c>
      <c r="G96" s="24">
        <v>2.2000000000000002E-2</v>
      </c>
      <c r="H96" s="56">
        <f t="shared" si="7"/>
        <v>-1690</v>
      </c>
      <c r="I96" s="33">
        <f t="shared" si="8"/>
        <v>-9.4139928698752234E-2</v>
      </c>
    </row>
    <row r="97" spans="1:9" ht="14.45" customHeight="1">
      <c r="A97" s="37" t="s">
        <v>1553</v>
      </c>
      <c r="B97" s="25" t="s">
        <v>640</v>
      </c>
      <c r="C97" s="2" t="s">
        <v>616</v>
      </c>
      <c r="D97" s="2" t="s">
        <v>629</v>
      </c>
      <c r="E97" s="18" t="s">
        <v>46</v>
      </c>
      <c r="F97" s="23" t="s">
        <v>1757</v>
      </c>
      <c r="G97" s="24">
        <v>9.6999999999999989E-2</v>
      </c>
      <c r="H97" s="56">
        <f t="shared" si="7"/>
        <v>12453</v>
      </c>
      <c r="I97" s="33">
        <f t="shared" si="8"/>
        <v>0.15982186401088325</v>
      </c>
    </row>
    <row r="98" spans="1:9" ht="14.45" customHeight="1">
      <c r="A98" s="37" t="s">
        <v>1555</v>
      </c>
      <c r="B98" s="25" t="s">
        <v>641</v>
      </c>
      <c r="C98" s="2" t="s">
        <v>589</v>
      </c>
      <c r="D98" s="2" t="s">
        <v>29</v>
      </c>
      <c r="E98" s="18" t="s">
        <v>46</v>
      </c>
      <c r="F98" s="23" t="s">
        <v>1758</v>
      </c>
      <c r="G98" s="24">
        <v>9.1999999999999998E-2</v>
      </c>
      <c r="H98" s="56">
        <f t="shared" si="7"/>
        <v>4662</v>
      </c>
      <c r="I98" s="33">
        <f t="shared" si="8"/>
        <v>6.29404617253949E-2</v>
      </c>
    </row>
    <row r="99" spans="1:9" ht="14.45" customHeight="1">
      <c r="A99" s="37" t="s">
        <v>1557</v>
      </c>
      <c r="B99" s="25" t="s">
        <v>642</v>
      </c>
      <c r="C99" s="2" t="s">
        <v>643</v>
      </c>
      <c r="D99" s="2" t="s">
        <v>269</v>
      </c>
      <c r="E99" s="18" t="s">
        <v>13</v>
      </c>
      <c r="F99" s="23" t="s">
        <v>1759</v>
      </c>
      <c r="G99" s="24">
        <v>4.9000000000000002E-2</v>
      </c>
      <c r="H99" s="56">
        <f t="shared" si="7"/>
        <v>-6934</v>
      </c>
      <c r="I99" s="33">
        <f t="shared" si="8"/>
        <v>-0.17447975642283786</v>
      </c>
    </row>
    <row r="100" spans="1:9" ht="14.45" customHeight="1">
      <c r="A100" s="37" t="s">
        <v>1559</v>
      </c>
      <c r="B100" s="25" t="s">
        <v>644</v>
      </c>
      <c r="C100" s="2" t="s">
        <v>645</v>
      </c>
      <c r="D100" s="2" t="s">
        <v>646</v>
      </c>
      <c r="E100" s="18" t="s">
        <v>46</v>
      </c>
      <c r="F100" s="23" t="s">
        <v>1760</v>
      </c>
      <c r="G100" s="24">
        <v>7.400000000000001E-2</v>
      </c>
      <c r="H100" s="56">
        <f t="shared" si="7"/>
        <v>3092</v>
      </c>
      <c r="I100" s="33">
        <f t="shared" si="8"/>
        <v>5.1851354977193453E-2</v>
      </c>
    </row>
    <row r="101" spans="1:9" ht="14.45" customHeight="1">
      <c r="A101" s="37" t="s">
        <v>1561</v>
      </c>
      <c r="B101" s="25" t="s">
        <v>647</v>
      </c>
      <c r="C101" s="2" t="s">
        <v>648</v>
      </c>
      <c r="D101" s="2" t="s">
        <v>328</v>
      </c>
      <c r="E101" s="18" t="s">
        <v>46</v>
      </c>
      <c r="F101" s="23" t="s">
        <v>1761</v>
      </c>
      <c r="G101" s="24">
        <v>0.105</v>
      </c>
      <c r="H101" s="56">
        <f t="shared" si="7"/>
        <v>6634</v>
      </c>
      <c r="I101" s="33">
        <f t="shared" si="8"/>
        <v>7.8578620076991415E-2</v>
      </c>
    </row>
    <row r="102" spans="1:9" ht="14.45" customHeight="1">
      <c r="A102" s="37" t="s">
        <v>1563</v>
      </c>
      <c r="B102" s="25" t="s">
        <v>649</v>
      </c>
      <c r="C102" s="2" t="s">
        <v>650</v>
      </c>
      <c r="D102" s="2" t="s">
        <v>651</v>
      </c>
      <c r="E102" s="18" t="s">
        <v>194</v>
      </c>
      <c r="F102" s="23" t="s">
        <v>1762</v>
      </c>
      <c r="G102" s="24">
        <v>0.26200000000000001</v>
      </c>
      <c r="H102" s="56">
        <f t="shared" si="7"/>
        <v>35125</v>
      </c>
      <c r="I102" s="33">
        <f t="shared" si="8"/>
        <v>0.1665007584376185</v>
      </c>
    </row>
    <row r="103" spans="1:9" ht="14.45" customHeight="1">
      <c r="A103" s="37" t="s">
        <v>1565</v>
      </c>
      <c r="B103" s="25" t="s">
        <v>652</v>
      </c>
      <c r="C103" s="2" t="s">
        <v>653</v>
      </c>
      <c r="D103" s="2" t="s">
        <v>149</v>
      </c>
      <c r="E103" s="18" t="s">
        <v>52</v>
      </c>
      <c r="F103" s="23" t="s">
        <v>1763</v>
      </c>
      <c r="G103" s="24">
        <v>5.5999999999999994E-2</v>
      </c>
      <c r="H103" s="56">
        <f t="shared" si="7"/>
        <v>10955</v>
      </c>
      <c r="I103" s="33">
        <f t="shared" si="8"/>
        <v>0.24099168463196796</v>
      </c>
    </row>
    <row r="104" spans="1:9" ht="14.45" customHeight="1">
      <c r="A104" s="37" t="s">
        <v>1567</v>
      </c>
      <c r="B104" s="25" t="s">
        <v>654</v>
      </c>
      <c r="C104" s="2" t="s">
        <v>655</v>
      </c>
      <c r="D104" s="2" t="s">
        <v>656</v>
      </c>
      <c r="E104" s="18" t="s">
        <v>52</v>
      </c>
      <c r="F104" s="23" t="s">
        <v>1764</v>
      </c>
      <c r="G104" s="24">
        <v>4.7E-2</v>
      </c>
      <c r="H104" s="56">
        <f t="shared" si="7"/>
        <v>462</v>
      </c>
      <c r="I104" s="33">
        <f t="shared" si="8"/>
        <v>1.2232901739613949E-2</v>
      </c>
    </row>
    <row r="105" spans="1:9" ht="14.45" customHeight="1">
      <c r="A105" s="37" t="s">
        <v>1569</v>
      </c>
      <c r="B105" s="25" t="s">
        <v>657</v>
      </c>
      <c r="C105" s="42" t="s">
        <v>658</v>
      </c>
      <c r="D105" s="42" t="s">
        <v>659</v>
      </c>
      <c r="E105" s="18" t="s">
        <v>46</v>
      </c>
      <c r="F105" s="23" t="s">
        <v>1765</v>
      </c>
      <c r="G105" s="24">
        <v>8.8000000000000009E-2</v>
      </c>
      <c r="H105" s="56">
        <f t="shared" si="7"/>
        <v>11028</v>
      </c>
      <c r="I105" s="33">
        <f t="shared" si="8"/>
        <v>0.15589262238305934</v>
      </c>
    </row>
    <row r="106" spans="1:9" ht="14.45" customHeight="1">
      <c r="A106" s="37"/>
      <c r="B106" s="43"/>
      <c r="C106" s="74"/>
      <c r="D106" s="74"/>
      <c r="E106" s="22"/>
      <c r="F106" s="23"/>
      <c r="G106" s="24"/>
      <c r="H106" s="56"/>
      <c r="I106" s="33"/>
    </row>
    <row r="107" spans="1:9" s="93" customFormat="1" ht="15" customHeight="1">
      <c r="A107" s="36" t="s">
        <v>116</v>
      </c>
      <c r="B107" s="72" t="s">
        <v>0</v>
      </c>
      <c r="C107" s="75"/>
      <c r="D107" s="76"/>
      <c r="E107" s="73" t="s">
        <v>0</v>
      </c>
      <c r="F107" s="26"/>
      <c r="G107" s="17" t="s">
        <v>0</v>
      </c>
      <c r="H107" s="58"/>
      <c r="I107" s="34"/>
    </row>
    <row r="108" spans="1:9" ht="14.45" customHeight="1">
      <c r="A108" s="37" t="s">
        <v>1544</v>
      </c>
      <c r="B108" s="25" t="s">
        <v>576</v>
      </c>
      <c r="C108" s="1" t="s">
        <v>577</v>
      </c>
      <c r="D108" s="7">
        <v>1</v>
      </c>
      <c r="E108" s="18" t="s">
        <v>9</v>
      </c>
      <c r="F108" s="23" t="s">
        <v>1735</v>
      </c>
      <c r="G108" s="24">
        <v>1</v>
      </c>
      <c r="H108" s="56">
        <f>B108-F108</f>
        <v>63888</v>
      </c>
      <c r="I108" s="33">
        <f>(B108-F108)/F108</f>
        <v>7.9233264874840018E-2</v>
      </c>
    </row>
    <row r="109" spans="1:9" ht="14.45" customHeight="1">
      <c r="A109" s="37" t="s">
        <v>1571</v>
      </c>
      <c r="B109" s="25" t="s">
        <v>660</v>
      </c>
      <c r="C109" s="2" t="s">
        <v>661</v>
      </c>
      <c r="D109" s="2" t="s">
        <v>662</v>
      </c>
      <c r="E109" s="18" t="s">
        <v>194</v>
      </c>
      <c r="F109" s="23" t="s">
        <v>1766</v>
      </c>
      <c r="G109" s="24">
        <v>0.69799999999999995</v>
      </c>
      <c r="H109" s="56">
        <f>B109-F109</f>
        <v>36404</v>
      </c>
      <c r="I109" s="33">
        <f>(B109-F109)/F109</f>
        <v>6.4699358764733483E-2</v>
      </c>
    </row>
    <row r="110" spans="1:9" ht="14.45" customHeight="1">
      <c r="A110" s="37" t="s">
        <v>1573</v>
      </c>
      <c r="B110" s="25" t="s">
        <v>663</v>
      </c>
      <c r="C110" s="2" t="s">
        <v>664</v>
      </c>
      <c r="D110" s="2" t="s">
        <v>665</v>
      </c>
      <c r="E110" s="18" t="s">
        <v>194</v>
      </c>
      <c r="F110" s="23" t="s">
        <v>1767</v>
      </c>
      <c r="G110" s="24">
        <v>0.255</v>
      </c>
      <c r="H110" s="56">
        <f>B110-F110</f>
        <v>16914</v>
      </c>
      <c r="I110" s="33">
        <f>(B110-F110)/F110</f>
        <v>8.2216551221290554E-2</v>
      </c>
    </row>
    <row r="111" spans="1:9" ht="14.45" customHeight="1">
      <c r="A111" s="37" t="s">
        <v>1575</v>
      </c>
      <c r="B111" s="25" t="s">
        <v>666</v>
      </c>
      <c r="C111" s="2" t="s">
        <v>667</v>
      </c>
      <c r="D111" s="2" t="s">
        <v>352</v>
      </c>
      <c r="E111" s="18" t="s">
        <v>52</v>
      </c>
      <c r="F111" s="23" t="s">
        <v>1768</v>
      </c>
      <c r="G111" s="24">
        <v>4.4999999999999998E-2</v>
      </c>
      <c r="H111" s="56">
        <f>B111-F111</f>
        <v>11518</v>
      </c>
      <c r="I111" s="33">
        <f>(B111-F111)/F111</f>
        <v>0.31950069348127602</v>
      </c>
    </row>
    <row r="112" spans="1:9" ht="14.45" customHeight="1">
      <c r="A112" s="106" t="s">
        <v>1577</v>
      </c>
      <c r="B112" s="107" t="s">
        <v>668</v>
      </c>
      <c r="C112" s="108" t="s">
        <v>669</v>
      </c>
      <c r="D112" s="108" t="s">
        <v>670</v>
      </c>
      <c r="E112" s="109" t="s">
        <v>13</v>
      </c>
      <c r="F112" s="69" t="s">
        <v>1769</v>
      </c>
      <c r="G112" s="64">
        <v>2E-3</v>
      </c>
      <c r="H112" s="56">
        <f>B112-F112</f>
        <v>-948</v>
      </c>
      <c r="I112" s="68">
        <f>(B112-F112)/F112</f>
        <v>-0.50185283218634202</v>
      </c>
    </row>
    <row r="113" spans="1:9" ht="14.45" customHeight="1">
      <c r="A113" s="103"/>
      <c r="B113" s="21"/>
      <c r="C113" s="1"/>
      <c r="D113" s="1"/>
      <c r="E113" s="16"/>
      <c r="F113" s="51"/>
      <c r="G113" s="62"/>
      <c r="H113" s="104"/>
      <c r="I113" s="105"/>
    </row>
    <row r="114" spans="1:9" s="93" customFormat="1" ht="15" customHeight="1">
      <c r="A114" s="36" t="s">
        <v>53</v>
      </c>
      <c r="B114" s="40" t="s">
        <v>0</v>
      </c>
      <c r="C114" s="6" t="s">
        <v>0</v>
      </c>
      <c r="D114" s="6" t="s">
        <v>0</v>
      </c>
      <c r="E114" s="17" t="s">
        <v>0</v>
      </c>
      <c r="F114" s="26" t="s">
        <v>0</v>
      </c>
      <c r="G114" s="27" t="s">
        <v>0</v>
      </c>
      <c r="H114" s="58"/>
      <c r="I114" s="34"/>
    </row>
    <row r="115" spans="1:9" ht="14.45" customHeight="1">
      <c r="A115" s="37" t="s">
        <v>2251</v>
      </c>
      <c r="B115" s="25" t="s">
        <v>608</v>
      </c>
      <c r="C115" s="2" t="s">
        <v>609</v>
      </c>
      <c r="D115" s="7">
        <v>1</v>
      </c>
      <c r="E115" s="18" t="s">
        <v>9</v>
      </c>
      <c r="F115" s="23" t="s">
        <v>1745</v>
      </c>
      <c r="G115" s="24">
        <v>1</v>
      </c>
      <c r="H115" s="56">
        <f t="shared" ref="H115:H121" si="9">B115-F115</f>
        <v>53219</v>
      </c>
      <c r="I115" s="33">
        <f t="shared" ref="I115:I121" si="10">(B115-F115)/F115</f>
        <v>6.6705689768844528E-2</v>
      </c>
    </row>
    <row r="116" spans="1:9" ht="14.45" customHeight="1">
      <c r="A116" s="37" t="s">
        <v>1533</v>
      </c>
      <c r="B116" s="25" t="s">
        <v>610</v>
      </c>
      <c r="C116" s="2" t="s">
        <v>611</v>
      </c>
      <c r="D116" s="2" t="s">
        <v>612</v>
      </c>
      <c r="E116" s="18" t="s">
        <v>194</v>
      </c>
      <c r="F116" s="23" t="s">
        <v>1746</v>
      </c>
      <c r="G116" s="24">
        <v>0.69200000000000006</v>
      </c>
      <c r="H116" s="56">
        <f t="shared" si="9"/>
        <v>70210</v>
      </c>
      <c r="I116" s="33">
        <f t="shared" si="10"/>
        <v>0.12719802019660345</v>
      </c>
    </row>
    <row r="117" spans="1:9" ht="14.45" customHeight="1">
      <c r="A117" s="37" t="s">
        <v>1535</v>
      </c>
      <c r="B117" s="25" t="s">
        <v>613</v>
      </c>
      <c r="C117" s="2" t="s">
        <v>614</v>
      </c>
      <c r="D117" s="2" t="s">
        <v>135</v>
      </c>
      <c r="E117" s="18" t="s">
        <v>52</v>
      </c>
      <c r="F117" s="23" t="s">
        <v>1747</v>
      </c>
      <c r="G117" s="24">
        <v>0.14599999999999999</v>
      </c>
      <c r="H117" s="56">
        <f t="shared" si="9"/>
        <v>-35607</v>
      </c>
      <c r="I117" s="33">
        <f t="shared" si="10"/>
        <v>-0.30597303498234124</v>
      </c>
    </row>
    <row r="118" spans="1:9" ht="14.45" customHeight="1">
      <c r="A118" s="38" t="s">
        <v>2120</v>
      </c>
      <c r="B118" s="25" t="s">
        <v>615</v>
      </c>
      <c r="C118" s="2" t="s">
        <v>616</v>
      </c>
      <c r="D118" s="2" t="s">
        <v>617</v>
      </c>
      <c r="E118" s="18" t="s">
        <v>46</v>
      </c>
      <c r="F118" s="23" t="s">
        <v>1748</v>
      </c>
      <c r="G118" s="24">
        <v>9.5000000000000001E-2</v>
      </c>
      <c r="H118" s="56">
        <f t="shared" si="9"/>
        <v>-1237</v>
      </c>
      <c r="I118" s="33">
        <f t="shared" si="10"/>
        <v>-1.6314741298584824E-2</v>
      </c>
    </row>
    <row r="119" spans="1:9" ht="14.45" customHeight="1">
      <c r="A119" s="37" t="s">
        <v>1538</v>
      </c>
      <c r="B119" s="25" t="s">
        <v>618</v>
      </c>
      <c r="C119" s="2" t="s">
        <v>619</v>
      </c>
      <c r="D119" s="2" t="s">
        <v>620</v>
      </c>
      <c r="E119" s="18" t="s">
        <v>52</v>
      </c>
      <c r="F119" s="23" t="s">
        <v>1749</v>
      </c>
      <c r="G119" s="24">
        <v>2.6000000000000002E-2</v>
      </c>
      <c r="H119" s="56">
        <f t="shared" si="9"/>
        <v>1362</v>
      </c>
      <c r="I119" s="33">
        <f t="shared" si="10"/>
        <v>6.4860231439592367E-2</v>
      </c>
    </row>
    <row r="120" spans="1:9" ht="14.45" customHeight="1">
      <c r="A120" s="37" t="s">
        <v>2119</v>
      </c>
      <c r="B120" s="25" t="s">
        <v>621</v>
      </c>
      <c r="C120" s="2" t="s">
        <v>622</v>
      </c>
      <c r="D120" s="2" t="s">
        <v>276</v>
      </c>
      <c r="E120" s="18" t="s">
        <v>13</v>
      </c>
      <c r="F120" s="23" t="s">
        <v>1750</v>
      </c>
      <c r="G120" s="24">
        <v>1.3999999999999999E-2</v>
      </c>
      <c r="H120" s="56">
        <f t="shared" si="9"/>
        <v>3531</v>
      </c>
      <c r="I120" s="33">
        <f t="shared" si="10"/>
        <v>0.31239493939662039</v>
      </c>
    </row>
    <row r="121" spans="1:9" ht="14.45" customHeight="1">
      <c r="A121" s="37" t="s">
        <v>1541</v>
      </c>
      <c r="B121" s="25" t="s">
        <v>623</v>
      </c>
      <c r="C121" s="2" t="s">
        <v>624</v>
      </c>
      <c r="D121" s="2" t="s">
        <v>625</v>
      </c>
      <c r="E121" s="18" t="s">
        <v>52</v>
      </c>
      <c r="F121" s="23" t="s">
        <v>1751</v>
      </c>
      <c r="G121" s="24">
        <v>2.7000000000000003E-2</v>
      </c>
      <c r="H121" s="56">
        <f t="shared" si="9"/>
        <v>14960</v>
      </c>
      <c r="I121" s="33">
        <f t="shared" si="10"/>
        <v>0.70076822184747989</v>
      </c>
    </row>
    <row r="122" spans="1:9" ht="3.75" customHeight="1">
      <c r="A122" s="37"/>
      <c r="B122" s="43"/>
      <c r="C122" s="44"/>
      <c r="D122" s="44"/>
      <c r="E122" s="22"/>
      <c r="F122" s="45"/>
      <c r="G122" s="33"/>
      <c r="H122" s="57"/>
      <c r="I122" s="33"/>
    </row>
    <row r="123" spans="1:9" ht="14.45" customHeight="1" thickBot="1">
      <c r="A123" s="39" t="s">
        <v>2305</v>
      </c>
      <c r="B123" s="31" t="s">
        <v>626</v>
      </c>
      <c r="C123" s="116" t="s">
        <v>52</v>
      </c>
      <c r="D123" s="19" t="s">
        <v>9</v>
      </c>
      <c r="E123" s="20" t="s">
        <v>9</v>
      </c>
      <c r="F123" s="110" t="s">
        <v>1752</v>
      </c>
      <c r="G123" s="32" t="s">
        <v>9</v>
      </c>
      <c r="H123" s="117">
        <f>B123-F123</f>
        <v>-1.2000000000000028</v>
      </c>
      <c r="I123" s="35">
        <f>(B123-F123)/F123</f>
        <v>-3.7974683544303889E-2</v>
      </c>
    </row>
    <row r="124" spans="1:9" ht="15" customHeight="1">
      <c r="A124" s="5"/>
      <c r="B124" s="4"/>
      <c r="C124" s="10"/>
      <c r="D124" s="10"/>
      <c r="E124" s="10"/>
      <c r="F124" s="4"/>
      <c r="G124" s="4"/>
    </row>
    <row r="125" spans="1:9" ht="15" customHeight="1">
      <c r="A125" s="4" t="s">
        <v>2143</v>
      </c>
      <c r="B125" s="4"/>
      <c r="C125" s="10"/>
      <c r="D125" s="10"/>
      <c r="E125" s="10"/>
      <c r="F125" s="4"/>
      <c r="G125" s="4"/>
    </row>
    <row r="126" spans="1:9" ht="15" customHeight="1">
      <c r="A126" s="5" t="s">
        <v>2320</v>
      </c>
      <c r="B126" s="4"/>
      <c r="C126" s="10"/>
      <c r="D126" s="10"/>
      <c r="E126" s="10"/>
      <c r="F126" s="4"/>
      <c r="G126" s="4"/>
    </row>
    <row r="127" spans="1:9" ht="15" customHeight="1">
      <c r="A127" s="11" t="s">
        <v>2321</v>
      </c>
      <c r="B127" s="4"/>
      <c r="C127" s="10"/>
      <c r="D127" s="10"/>
      <c r="E127" s="10"/>
      <c r="F127" s="4"/>
      <c r="G127" s="4"/>
    </row>
    <row r="128" spans="1:9" ht="15" customHeight="1">
      <c r="A128" s="11"/>
      <c r="B128" s="4"/>
      <c r="C128" s="10"/>
      <c r="D128" s="10"/>
      <c r="E128" s="10"/>
      <c r="F128" s="4"/>
      <c r="G128" s="4"/>
    </row>
    <row r="129" spans="1:7" ht="15" customHeight="1">
      <c r="A129" s="93" t="s">
        <v>2164</v>
      </c>
      <c r="B129" s="4"/>
      <c r="C129" s="10"/>
      <c r="D129" s="10"/>
      <c r="E129" s="10"/>
      <c r="F129" s="4"/>
      <c r="G129" s="4"/>
    </row>
    <row r="130" spans="1:7" ht="15" customHeight="1">
      <c r="A130" s="95" t="s">
        <v>2167</v>
      </c>
      <c r="B130" s="96"/>
      <c r="C130" s="96"/>
      <c r="D130" s="10"/>
      <c r="E130" s="10"/>
      <c r="F130" s="4"/>
      <c r="G130" s="4"/>
    </row>
    <row r="131" spans="1:7" ht="15" customHeight="1">
      <c r="A131" s="95" t="s">
        <v>2165</v>
      </c>
      <c r="B131" s="4"/>
      <c r="C131" s="10"/>
      <c r="D131" s="10"/>
      <c r="E131" s="10"/>
    </row>
    <row r="132" spans="1:7" ht="15" customHeight="1">
      <c r="A132" s="95" t="s">
        <v>2166</v>
      </c>
      <c r="B132" s="4"/>
      <c r="C132" s="10"/>
      <c r="D132" s="10"/>
      <c r="E132" s="10"/>
    </row>
    <row r="133" spans="1:7" ht="15" customHeight="1"/>
    <row r="134" spans="1:7" ht="15" customHeight="1">
      <c r="A134" s="97" t="s">
        <v>2157</v>
      </c>
    </row>
    <row r="135" spans="1:7" ht="15" customHeight="1">
      <c r="A135" s="98" t="s">
        <v>2158</v>
      </c>
    </row>
    <row r="136" spans="1:7" ht="15" customHeight="1">
      <c r="A136" s="98" t="s">
        <v>2159</v>
      </c>
    </row>
    <row r="137" spans="1:7" ht="15" customHeight="1">
      <c r="A137" s="98" t="s">
        <v>2160</v>
      </c>
    </row>
    <row r="138" spans="1:7" ht="15" customHeight="1">
      <c r="A138" s="98" t="s">
        <v>2161</v>
      </c>
    </row>
    <row r="139" spans="1:7" ht="15" customHeight="1">
      <c r="A139" s="98" t="s">
        <v>2162</v>
      </c>
    </row>
    <row r="140" spans="1:7" ht="15" customHeight="1">
      <c r="A140" s="98" t="s">
        <v>2163</v>
      </c>
    </row>
    <row r="141" spans="1:7" ht="15" customHeight="1"/>
    <row r="142" spans="1:7" ht="15" customHeight="1"/>
    <row r="143" spans="1:7" ht="15" customHeight="1"/>
    <row r="144" spans="1:7"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1" ht="15" customHeight="1"/>
    <row r="232" ht="15" customHeight="1"/>
    <row r="233" ht="15" customHeight="1"/>
    <row r="234"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1" ht="15" customHeight="1"/>
    <row r="362" ht="15" customHeight="1"/>
    <row r="363" ht="15" customHeight="1"/>
    <row r="364"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4" ht="15" customHeight="1"/>
    <row r="485" ht="15" customHeight="1"/>
    <row r="486" ht="15" customHeight="1"/>
    <row r="487" ht="15" customHeight="1"/>
    <row r="490" ht="15" customHeight="1"/>
    <row r="491" ht="15" customHeight="1"/>
    <row r="492"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3" ht="15" customHeight="1"/>
    <row r="614" ht="15" customHeight="1"/>
    <row r="615" ht="15" customHeight="1"/>
    <row r="616" ht="15" customHeight="1"/>
    <row r="619" ht="15" customHeight="1"/>
    <row r="620" ht="15" customHeight="1"/>
    <row r="621"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2" ht="15" customHeight="1"/>
    <row r="743" ht="15" customHeight="1"/>
    <row r="744" ht="15" customHeight="1"/>
    <row r="745" ht="15" customHeight="1"/>
  </sheetData>
  <mergeCells count="5">
    <mergeCell ref="F4:G4"/>
    <mergeCell ref="H4:I4"/>
    <mergeCell ref="A4:A5"/>
    <mergeCell ref="F31:I31"/>
    <mergeCell ref="B4:E4"/>
  </mergeCells>
  <pageMargins left="0.25" right="0.2" top="0.25" bottom="0.2" header="0.05" footer="0.05"/>
  <pageSetup scale="79" fitToHeight="60" orientation="landscape" r:id="rId1"/>
  <rowBreaks count="3" manualBreakCount="3">
    <brk id="51" max="16383" man="1"/>
    <brk id="89" max="16383" man="1"/>
    <brk id="13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615"/>
  <sheetViews>
    <sheetView zoomScaleNormal="100" workbookViewId="0">
      <pane xSplit="1" ySplit="5" topLeftCell="B6" activePane="bottomRight" state="frozen"/>
      <selection activeCell="A4" sqref="A4:A5"/>
      <selection pane="topRight" activeCell="A4" sqref="A4:A5"/>
      <selection pane="bottomLeft" activeCell="A4" sqref="A4:A5"/>
      <selection pane="bottomRight" activeCell="A4" sqref="A4:A5"/>
    </sheetView>
  </sheetViews>
  <sheetFormatPr defaultRowHeight="12.75"/>
  <cols>
    <col min="1" max="1" width="58.7109375" style="49" customWidth="1"/>
    <col min="2" max="8" width="13.85546875" style="49" customWidth="1"/>
    <col min="9" max="9" width="13.85546875" style="94" customWidth="1"/>
    <col min="10" max="10" width="14.28515625" style="49" customWidth="1"/>
    <col min="11" max="16384" width="9.140625" style="49"/>
  </cols>
  <sheetData>
    <row r="1" spans="1:9">
      <c r="A1" s="93" t="s">
        <v>2140</v>
      </c>
    </row>
    <row r="2" spans="1:9" s="93" customFormat="1">
      <c r="A2" s="101" t="s">
        <v>2262</v>
      </c>
      <c r="B2" s="101"/>
      <c r="C2" s="101"/>
      <c r="D2" s="101"/>
      <c r="I2" s="102"/>
    </row>
    <row r="3" spans="1:9" ht="13.5" thickBot="1">
      <c r="B3" s="4"/>
      <c r="D3" s="4"/>
      <c r="E3" s="4"/>
      <c r="F3" s="4"/>
      <c r="G3" s="4"/>
      <c r="H3" s="4"/>
    </row>
    <row r="4" spans="1:9" ht="27" customHeight="1">
      <c r="A4" s="126" t="s">
        <v>1</v>
      </c>
      <c r="B4" s="132" t="s">
        <v>2142</v>
      </c>
      <c r="C4" s="133"/>
      <c r="D4" s="133"/>
      <c r="E4" s="134"/>
      <c r="F4" s="124" t="s">
        <v>2141</v>
      </c>
      <c r="G4" s="125"/>
      <c r="H4" s="124" t="s">
        <v>2117</v>
      </c>
      <c r="I4" s="125"/>
    </row>
    <row r="5" spans="1:9" ht="39" thickBot="1">
      <c r="A5" s="127"/>
      <c r="B5" s="120" t="s">
        <v>2</v>
      </c>
      <c r="C5" s="121" t="s">
        <v>3</v>
      </c>
      <c r="D5" s="121" t="s">
        <v>4</v>
      </c>
      <c r="E5" s="122" t="s">
        <v>5</v>
      </c>
      <c r="F5" s="120" t="s">
        <v>2</v>
      </c>
      <c r="G5" s="122" t="s">
        <v>4</v>
      </c>
      <c r="H5" s="123" t="s">
        <v>2116</v>
      </c>
      <c r="I5" s="122" t="s">
        <v>4</v>
      </c>
    </row>
    <row r="6" spans="1:9" s="93" customFormat="1" ht="27" customHeight="1">
      <c r="A6" s="36" t="s">
        <v>2322</v>
      </c>
      <c r="B6" s="40" t="s">
        <v>0</v>
      </c>
      <c r="C6" s="6" t="s">
        <v>0</v>
      </c>
      <c r="D6" s="6" t="s">
        <v>0</v>
      </c>
      <c r="E6" s="17" t="s">
        <v>0</v>
      </c>
      <c r="F6" s="26" t="s">
        <v>0</v>
      </c>
      <c r="G6" s="27" t="s">
        <v>0</v>
      </c>
      <c r="H6" s="58"/>
      <c r="I6" s="34"/>
    </row>
    <row r="7" spans="1:9" ht="14.45" customHeight="1">
      <c r="A7" s="37" t="s">
        <v>2254</v>
      </c>
      <c r="B7" s="25" t="s">
        <v>841</v>
      </c>
      <c r="C7" s="81" t="s">
        <v>2279</v>
      </c>
      <c r="D7" s="7">
        <v>1</v>
      </c>
      <c r="E7" s="18" t="s">
        <v>9</v>
      </c>
      <c r="F7" s="23" t="s">
        <v>1833</v>
      </c>
      <c r="G7" s="24">
        <v>1</v>
      </c>
      <c r="H7" s="56">
        <f t="shared" ref="H7:H19" si="0">B7-F7</f>
        <v>-6121</v>
      </c>
      <c r="I7" s="33">
        <f t="shared" ref="I7:I19" si="1">(B7-F7)/F7</f>
        <v>-9.6284527779525578E-2</v>
      </c>
    </row>
    <row r="8" spans="1:9" ht="14.45" customHeight="1">
      <c r="A8" s="37" t="s">
        <v>1580</v>
      </c>
      <c r="B8" s="28" t="s">
        <v>842</v>
      </c>
      <c r="C8" s="9" t="s">
        <v>843</v>
      </c>
      <c r="D8" s="2" t="s">
        <v>566</v>
      </c>
      <c r="E8" s="18" t="s">
        <v>746</v>
      </c>
      <c r="F8" s="28" t="s">
        <v>1834</v>
      </c>
      <c r="G8" s="24">
        <v>0.14199999999999999</v>
      </c>
      <c r="H8" s="56">
        <f t="shared" si="0"/>
        <v>-3682</v>
      </c>
      <c r="I8" s="33">
        <f t="shared" si="1"/>
        <v>-0.40879316087487511</v>
      </c>
    </row>
    <row r="9" spans="1:9" ht="14.45" customHeight="1">
      <c r="A9" s="37" t="s">
        <v>1581</v>
      </c>
      <c r="B9" s="28" t="s">
        <v>844</v>
      </c>
      <c r="C9" s="9" t="s">
        <v>831</v>
      </c>
      <c r="D9" s="2" t="s">
        <v>137</v>
      </c>
      <c r="E9" s="18" t="s">
        <v>739</v>
      </c>
      <c r="F9" s="28" t="s">
        <v>1835</v>
      </c>
      <c r="G9" s="24">
        <v>7.9000000000000001E-2</v>
      </c>
      <c r="H9" s="56">
        <f t="shared" si="0"/>
        <v>205</v>
      </c>
      <c r="I9" s="33">
        <f t="shared" si="1"/>
        <v>4.0942680247653282E-2</v>
      </c>
    </row>
    <row r="10" spans="1:9" ht="14.45" customHeight="1">
      <c r="A10" s="37" t="s">
        <v>1582</v>
      </c>
      <c r="B10" s="28" t="s">
        <v>845</v>
      </c>
      <c r="C10" s="9" t="s">
        <v>375</v>
      </c>
      <c r="D10" s="2" t="s">
        <v>559</v>
      </c>
      <c r="E10" s="18" t="s">
        <v>746</v>
      </c>
      <c r="F10" s="28" t="s">
        <v>1834</v>
      </c>
      <c r="G10" s="24">
        <v>0.14199999999999999</v>
      </c>
      <c r="H10" s="56">
        <f t="shared" si="0"/>
        <v>-2092</v>
      </c>
      <c r="I10" s="33">
        <f t="shared" si="1"/>
        <v>-0.23226379482624626</v>
      </c>
    </row>
    <row r="11" spans="1:9" ht="14.45" customHeight="1">
      <c r="A11" s="37" t="s">
        <v>1583</v>
      </c>
      <c r="B11" s="28" t="s">
        <v>846</v>
      </c>
      <c r="C11" s="9" t="s">
        <v>847</v>
      </c>
      <c r="D11" s="2" t="s">
        <v>76</v>
      </c>
      <c r="E11" s="18" t="s">
        <v>746</v>
      </c>
      <c r="F11" s="28" t="s">
        <v>1836</v>
      </c>
      <c r="G11" s="24">
        <v>0.125</v>
      </c>
      <c r="H11" s="56">
        <f t="shared" si="0"/>
        <v>-2252</v>
      </c>
      <c r="I11" s="33">
        <f t="shared" si="1"/>
        <v>-0.28273697426239797</v>
      </c>
    </row>
    <row r="12" spans="1:9" ht="14.45" customHeight="1">
      <c r="A12" s="37" t="s">
        <v>1584</v>
      </c>
      <c r="B12" s="28" t="s">
        <v>848</v>
      </c>
      <c r="C12" s="9" t="s">
        <v>849</v>
      </c>
      <c r="D12" s="2" t="s">
        <v>358</v>
      </c>
      <c r="E12" s="18" t="s">
        <v>746</v>
      </c>
      <c r="F12" s="28" t="s">
        <v>1837</v>
      </c>
      <c r="G12" s="24">
        <v>0.14800000000000002</v>
      </c>
      <c r="H12" s="56">
        <f t="shared" si="0"/>
        <v>-1985</v>
      </c>
      <c r="I12" s="33">
        <f t="shared" si="1"/>
        <v>-0.21083377588953797</v>
      </c>
    </row>
    <row r="13" spans="1:9" ht="14.45" customHeight="1">
      <c r="A13" s="37" t="s">
        <v>1585</v>
      </c>
      <c r="B13" s="28" t="s">
        <v>850</v>
      </c>
      <c r="C13" s="9" t="s">
        <v>851</v>
      </c>
      <c r="D13" s="2" t="s">
        <v>513</v>
      </c>
      <c r="E13" s="18" t="s">
        <v>746</v>
      </c>
      <c r="F13" s="28" t="s">
        <v>1838</v>
      </c>
      <c r="G13" s="24">
        <v>0.17399999999999999</v>
      </c>
      <c r="H13" s="56">
        <f t="shared" si="0"/>
        <v>-1332</v>
      </c>
      <c r="I13" s="33">
        <f t="shared" si="1"/>
        <v>-0.12012987012987013</v>
      </c>
    </row>
    <row r="14" spans="1:9" ht="14.45" customHeight="1">
      <c r="A14" s="37" t="s">
        <v>1586</v>
      </c>
      <c r="B14" s="28" t="s">
        <v>852</v>
      </c>
      <c r="C14" s="9" t="s">
        <v>853</v>
      </c>
      <c r="D14" s="2" t="s">
        <v>77</v>
      </c>
      <c r="E14" s="18" t="s">
        <v>196</v>
      </c>
      <c r="F14" s="28" t="s">
        <v>1839</v>
      </c>
      <c r="G14" s="24">
        <v>0.09</v>
      </c>
      <c r="H14" s="56">
        <f t="shared" si="0"/>
        <v>649</v>
      </c>
      <c r="I14" s="33">
        <f t="shared" si="1"/>
        <v>0.11350122420426723</v>
      </c>
    </row>
    <row r="15" spans="1:9" ht="14.45" customHeight="1">
      <c r="A15" s="37" t="s">
        <v>1587</v>
      </c>
      <c r="B15" s="28" t="s">
        <v>854</v>
      </c>
      <c r="C15" s="9" t="s">
        <v>855</v>
      </c>
      <c r="D15" s="2" t="s">
        <v>288</v>
      </c>
      <c r="E15" s="18" t="s">
        <v>746</v>
      </c>
      <c r="F15" s="28" t="s">
        <v>1840</v>
      </c>
      <c r="G15" s="24">
        <v>6.8000000000000005E-2</v>
      </c>
      <c r="H15" s="56">
        <f t="shared" si="0"/>
        <v>2320</v>
      </c>
      <c r="I15" s="33">
        <f t="shared" si="1"/>
        <v>0.54028877503493244</v>
      </c>
    </row>
    <row r="16" spans="1:9" ht="14.45" customHeight="1">
      <c r="A16" s="37" t="s">
        <v>1588</v>
      </c>
      <c r="B16" s="28" t="s">
        <v>856</v>
      </c>
      <c r="C16" s="9" t="s">
        <v>186</v>
      </c>
      <c r="D16" s="2" t="s">
        <v>857</v>
      </c>
      <c r="E16" s="18" t="s">
        <v>194</v>
      </c>
      <c r="F16" s="28" t="s">
        <v>1841</v>
      </c>
      <c r="G16" s="24">
        <v>1.6E-2</v>
      </c>
      <c r="H16" s="56">
        <f t="shared" si="0"/>
        <v>1021</v>
      </c>
      <c r="I16" s="33">
        <f t="shared" si="1"/>
        <v>0.97890699904122724</v>
      </c>
    </row>
    <row r="17" spans="1:9" ht="14.45" customHeight="1">
      <c r="A17" s="37" t="s">
        <v>1589</v>
      </c>
      <c r="B17" s="28" t="s">
        <v>858</v>
      </c>
      <c r="C17" s="9" t="s">
        <v>859</v>
      </c>
      <c r="D17" s="2" t="s">
        <v>857</v>
      </c>
      <c r="E17" s="18" t="s">
        <v>378</v>
      </c>
      <c r="F17" s="28" t="s">
        <v>1842</v>
      </c>
      <c r="G17" s="24">
        <v>1.6E-2</v>
      </c>
      <c r="H17" s="56">
        <f t="shared" si="0"/>
        <v>1027</v>
      </c>
      <c r="I17" s="33">
        <f t="shared" si="1"/>
        <v>0.99902723735408561</v>
      </c>
    </row>
    <row r="18" spans="1:9" ht="14.45" customHeight="1">
      <c r="A18" s="37" t="s">
        <v>1590</v>
      </c>
      <c r="B18" s="53">
        <v>45799</v>
      </c>
      <c r="C18" s="3" t="s">
        <v>2203</v>
      </c>
      <c r="D18" s="2" t="s">
        <v>9</v>
      </c>
      <c r="E18" s="18" t="s">
        <v>9</v>
      </c>
      <c r="F18" s="60">
        <v>36068</v>
      </c>
      <c r="G18" s="24" t="s">
        <v>9</v>
      </c>
      <c r="H18" s="52">
        <f t="shared" si="0"/>
        <v>9731</v>
      </c>
      <c r="I18" s="33">
        <f t="shared" si="1"/>
        <v>0.26979594100033272</v>
      </c>
    </row>
    <row r="19" spans="1:9" ht="14.45" customHeight="1">
      <c r="A19" s="37" t="s">
        <v>2124</v>
      </c>
      <c r="B19" s="53">
        <v>63360</v>
      </c>
      <c r="C19" s="3" t="s">
        <v>2204</v>
      </c>
      <c r="D19" s="2" t="s">
        <v>9</v>
      </c>
      <c r="E19" s="18" t="s">
        <v>9</v>
      </c>
      <c r="F19" s="60">
        <v>49119</v>
      </c>
      <c r="G19" s="24" t="s">
        <v>9</v>
      </c>
      <c r="H19" s="52">
        <f t="shared" si="0"/>
        <v>14241</v>
      </c>
      <c r="I19" s="33">
        <f t="shared" si="1"/>
        <v>0.28992854089049042</v>
      </c>
    </row>
    <row r="20" spans="1:9" ht="3.75" customHeight="1">
      <c r="A20" s="37"/>
      <c r="B20" s="43"/>
      <c r="C20" s="44"/>
      <c r="D20" s="44"/>
      <c r="E20" s="22"/>
      <c r="F20" s="45"/>
      <c r="G20" s="33"/>
      <c r="H20" s="57"/>
      <c r="I20" s="33"/>
    </row>
    <row r="21" spans="1:9" ht="14.45" customHeight="1">
      <c r="A21" s="37" t="s">
        <v>1591</v>
      </c>
      <c r="B21" s="25" t="s">
        <v>860</v>
      </c>
      <c r="C21" s="2" t="s">
        <v>861</v>
      </c>
      <c r="D21" s="2" t="s">
        <v>862</v>
      </c>
      <c r="E21" s="18" t="s">
        <v>804</v>
      </c>
      <c r="F21" s="23" t="s">
        <v>1843</v>
      </c>
      <c r="G21" s="24">
        <v>0.80799999999999994</v>
      </c>
      <c r="H21" s="56">
        <f t="shared" ref="H21:H30" si="2">B21-F21</f>
        <v>-7386</v>
      </c>
      <c r="I21" s="33">
        <f t="shared" ref="I21:I29" si="3">(B21-F21)/F21</f>
        <v>-0.14373844507151892</v>
      </c>
    </row>
    <row r="22" spans="1:9" ht="14.45" customHeight="1">
      <c r="A22" s="37" t="s">
        <v>1593</v>
      </c>
      <c r="B22" s="53">
        <v>62800</v>
      </c>
      <c r="C22" s="2" t="s">
        <v>2309</v>
      </c>
      <c r="D22" s="2" t="s">
        <v>9</v>
      </c>
      <c r="E22" s="18" t="s">
        <v>9</v>
      </c>
      <c r="F22" s="60">
        <v>49819</v>
      </c>
      <c r="G22" s="24" t="s">
        <v>9</v>
      </c>
      <c r="H22" s="52">
        <f t="shared" si="2"/>
        <v>12981</v>
      </c>
      <c r="I22" s="33">
        <f t="shared" si="3"/>
        <v>0.26056323892490818</v>
      </c>
    </row>
    <row r="23" spans="1:9" ht="14.45" customHeight="1">
      <c r="A23" s="37" t="s">
        <v>1594</v>
      </c>
      <c r="B23" s="25" t="s">
        <v>863</v>
      </c>
      <c r="C23" s="2" t="s">
        <v>864</v>
      </c>
      <c r="D23" s="2" t="s">
        <v>385</v>
      </c>
      <c r="E23" s="18" t="s">
        <v>804</v>
      </c>
      <c r="F23" s="29" t="s">
        <v>1844</v>
      </c>
      <c r="G23" s="24">
        <v>0.19800000000000001</v>
      </c>
      <c r="H23" s="56">
        <f t="shared" si="2"/>
        <v>1783</v>
      </c>
      <c r="I23" s="33">
        <f t="shared" si="3"/>
        <v>0.14164283444550366</v>
      </c>
    </row>
    <row r="24" spans="1:9" ht="14.45" customHeight="1">
      <c r="A24" s="37" t="s">
        <v>1595</v>
      </c>
      <c r="B24" s="53">
        <v>13782</v>
      </c>
      <c r="C24" s="2" t="s">
        <v>2208</v>
      </c>
      <c r="D24" s="2" t="s">
        <v>9</v>
      </c>
      <c r="E24" s="18" t="s">
        <v>9</v>
      </c>
      <c r="F24" s="60">
        <v>9662</v>
      </c>
      <c r="G24" s="24" t="s">
        <v>9</v>
      </c>
      <c r="H24" s="52">
        <f t="shared" si="2"/>
        <v>4120</v>
      </c>
      <c r="I24" s="33">
        <f t="shared" si="3"/>
        <v>0.42641275098323328</v>
      </c>
    </row>
    <row r="25" spans="1:9" ht="14.45" customHeight="1">
      <c r="A25" s="37" t="s">
        <v>1600</v>
      </c>
      <c r="B25" s="25" t="s">
        <v>865</v>
      </c>
      <c r="C25" s="2" t="s">
        <v>866</v>
      </c>
      <c r="D25" s="2" t="s">
        <v>867</v>
      </c>
      <c r="E25" s="18" t="s">
        <v>746</v>
      </c>
      <c r="F25" s="23" t="s">
        <v>1847</v>
      </c>
      <c r="G25" s="24">
        <v>0.13</v>
      </c>
      <c r="H25" s="56">
        <f t="shared" si="2"/>
        <v>957</v>
      </c>
      <c r="I25" s="33">
        <f t="shared" si="3"/>
        <v>0.11570547696771853</v>
      </c>
    </row>
    <row r="26" spans="1:9" ht="14.45" customHeight="1">
      <c r="A26" s="37" t="s">
        <v>1601</v>
      </c>
      <c r="B26" s="53">
        <v>21299</v>
      </c>
      <c r="C26" s="2" t="s">
        <v>2207</v>
      </c>
      <c r="D26" s="2" t="s">
        <v>9</v>
      </c>
      <c r="E26" s="18" t="s">
        <v>9</v>
      </c>
      <c r="F26" s="60">
        <v>17113</v>
      </c>
      <c r="G26" s="24" t="s">
        <v>9</v>
      </c>
      <c r="H26" s="52">
        <f t="shared" si="2"/>
        <v>4186</v>
      </c>
      <c r="I26" s="33">
        <f t="shared" si="3"/>
        <v>0.24460936130427161</v>
      </c>
    </row>
    <row r="27" spans="1:9" ht="14.45" customHeight="1">
      <c r="A27" s="37" t="s">
        <v>1596</v>
      </c>
      <c r="B27" s="25" t="s">
        <v>868</v>
      </c>
      <c r="C27" s="2" t="s">
        <v>869</v>
      </c>
      <c r="D27" s="2" t="s">
        <v>187</v>
      </c>
      <c r="E27" s="18" t="s">
        <v>795</v>
      </c>
      <c r="F27" s="23" t="s">
        <v>1845</v>
      </c>
      <c r="G27" s="24">
        <v>9.4E-2</v>
      </c>
      <c r="H27" s="56">
        <f t="shared" si="2"/>
        <v>-98</v>
      </c>
      <c r="I27" s="33">
        <f t="shared" si="3"/>
        <v>-1.6487213997308209E-2</v>
      </c>
    </row>
    <row r="28" spans="1:9" ht="14.45" customHeight="1">
      <c r="A28" s="37" t="s">
        <v>1597</v>
      </c>
      <c r="B28" s="53">
        <v>9033</v>
      </c>
      <c r="C28" s="2" t="s">
        <v>2206</v>
      </c>
      <c r="D28" s="2" t="s">
        <v>9</v>
      </c>
      <c r="E28" s="18" t="s">
        <v>9</v>
      </c>
      <c r="F28" s="60">
        <v>6993</v>
      </c>
      <c r="G28" s="24" t="s">
        <v>9</v>
      </c>
      <c r="H28" s="52">
        <f t="shared" si="2"/>
        <v>2040</v>
      </c>
      <c r="I28" s="33">
        <f t="shared" si="3"/>
        <v>0.29172029172029174</v>
      </c>
    </row>
    <row r="29" spans="1:9" ht="14.45" customHeight="1">
      <c r="A29" s="37" t="s">
        <v>1598</v>
      </c>
      <c r="B29" s="25" t="s">
        <v>870</v>
      </c>
      <c r="C29" s="2" t="s">
        <v>871</v>
      </c>
      <c r="D29" s="2" t="s">
        <v>872</v>
      </c>
      <c r="E29" s="18" t="s">
        <v>378</v>
      </c>
      <c r="F29" s="23" t="s">
        <v>1846</v>
      </c>
      <c r="G29" s="24">
        <v>9.5000000000000001E-2</v>
      </c>
      <c r="H29" s="56">
        <f t="shared" si="2"/>
        <v>-2402</v>
      </c>
      <c r="I29" s="33">
        <f t="shared" si="3"/>
        <v>-0.39827557618968662</v>
      </c>
    </row>
    <row r="30" spans="1:9" ht="14.45" customHeight="1">
      <c r="A30" s="37" t="s">
        <v>1599</v>
      </c>
      <c r="B30" s="53">
        <v>5328</v>
      </c>
      <c r="C30" s="2" t="s">
        <v>2205</v>
      </c>
      <c r="D30" s="2" t="s">
        <v>9</v>
      </c>
      <c r="E30" s="18" t="s">
        <v>9</v>
      </c>
      <c r="F30" s="63">
        <v>4973</v>
      </c>
      <c r="G30" s="64" t="s">
        <v>9</v>
      </c>
      <c r="H30" s="52">
        <f t="shared" si="2"/>
        <v>355</v>
      </c>
      <c r="I30" s="33">
        <f>(B30-F30)/F30</f>
        <v>7.138548160064348E-2</v>
      </c>
    </row>
    <row r="31" spans="1:9" ht="14.45" customHeight="1">
      <c r="A31" s="37" t="s">
        <v>2129</v>
      </c>
      <c r="B31" s="25" t="s">
        <v>873</v>
      </c>
      <c r="C31" s="2" t="s">
        <v>874</v>
      </c>
      <c r="D31" s="2" t="s">
        <v>282</v>
      </c>
      <c r="E31" s="18" t="s">
        <v>196</v>
      </c>
      <c r="F31" s="128" t="s">
        <v>2252</v>
      </c>
      <c r="G31" s="129"/>
      <c r="H31" s="130"/>
      <c r="I31" s="131"/>
    </row>
    <row r="32" spans="1:9" ht="3.75" customHeight="1">
      <c r="A32" s="37"/>
      <c r="B32" s="43"/>
      <c r="C32" s="44"/>
      <c r="D32" s="44"/>
      <c r="E32" s="22"/>
      <c r="F32" s="67"/>
      <c r="G32" s="71"/>
      <c r="H32" s="46"/>
      <c r="I32" s="33"/>
    </row>
    <row r="33" spans="1:9" ht="14.45" customHeight="1">
      <c r="A33" s="37" t="s">
        <v>2255</v>
      </c>
      <c r="B33" s="25" t="s">
        <v>875</v>
      </c>
      <c r="C33" s="2" t="s">
        <v>876</v>
      </c>
      <c r="D33" s="7">
        <v>1</v>
      </c>
      <c r="E33" s="18" t="s">
        <v>9</v>
      </c>
      <c r="F33" s="51" t="s">
        <v>1848</v>
      </c>
      <c r="G33" s="62">
        <v>1</v>
      </c>
      <c r="H33" s="56">
        <f t="shared" ref="H33:H45" si="4">B33-F33</f>
        <v>-5559</v>
      </c>
      <c r="I33" s="33">
        <f t="shared" ref="I33:I45" si="5">(B33-F33)/F33</f>
        <v>-0.12843379617863826</v>
      </c>
    </row>
    <row r="34" spans="1:9" ht="14.45" customHeight="1">
      <c r="A34" s="37" t="s">
        <v>1580</v>
      </c>
      <c r="B34" s="25" t="s">
        <v>877</v>
      </c>
      <c r="C34" s="81" t="s">
        <v>2280</v>
      </c>
      <c r="D34" s="2" t="s">
        <v>878</v>
      </c>
      <c r="E34" s="18" t="s">
        <v>804</v>
      </c>
      <c r="F34" s="23" t="s">
        <v>1849</v>
      </c>
      <c r="G34" s="24">
        <v>0.10300000000000001</v>
      </c>
      <c r="H34" s="56">
        <f t="shared" si="4"/>
        <v>-1563</v>
      </c>
      <c r="I34" s="33">
        <f t="shared" si="5"/>
        <v>-0.35084175084175084</v>
      </c>
    </row>
    <row r="35" spans="1:9" ht="14.45" customHeight="1">
      <c r="A35" s="37" t="s">
        <v>1581</v>
      </c>
      <c r="B35" s="25" t="s">
        <v>879</v>
      </c>
      <c r="C35" s="2" t="s">
        <v>880</v>
      </c>
      <c r="D35" s="2" t="s">
        <v>164</v>
      </c>
      <c r="E35" s="18" t="s">
        <v>739</v>
      </c>
      <c r="F35" s="23" t="s">
        <v>1850</v>
      </c>
      <c r="G35" s="24">
        <v>7.400000000000001E-2</v>
      </c>
      <c r="H35" s="56">
        <f t="shared" si="4"/>
        <v>-1170</v>
      </c>
      <c r="I35" s="33">
        <f t="shared" si="5"/>
        <v>-0.3644859813084112</v>
      </c>
    </row>
    <row r="36" spans="1:9" ht="14.45" customHeight="1">
      <c r="A36" s="37" t="s">
        <v>1582</v>
      </c>
      <c r="B36" s="25" t="s">
        <v>881</v>
      </c>
      <c r="C36" s="2" t="s">
        <v>882</v>
      </c>
      <c r="D36" s="2" t="s">
        <v>328</v>
      </c>
      <c r="E36" s="18" t="s">
        <v>739</v>
      </c>
      <c r="F36" s="23" t="s">
        <v>1851</v>
      </c>
      <c r="G36" s="24">
        <v>0.13800000000000001</v>
      </c>
      <c r="H36" s="56">
        <f t="shared" si="4"/>
        <v>-2015</v>
      </c>
      <c r="I36" s="33">
        <f t="shared" si="5"/>
        <v>-0.33667502088554718</v>
      </c>
    </row>
    <row r="37" spans="1:9" ht="14.45" customHeight="1">
      <c r="A37" s="37" t="s">
        <v>1583</v>
      </c>
      <c r="B37" s="25" t="s">
        <v>883</v>
      </c>
      <c r="C37" s="2" t="s">
        <v>884</v>
      </c>
      <c r="D37" s="2" t="s">
        <v>659</v>
      </c>
      <c r="E37" s="18" t="s">
        <v>746</v>
      </c>
      <c r="F37" s="23" t="s">
        <v>1852</v>
      </c>
      <c r="G37" s="24">
        <v>0.129</v>
      </c>
      <c r="H37" s="56">
        <f t="shared" si="4"/>
        <v>-2016</v>
      </c>
      <c r="I37" s="33">
        <f t="shared" si="5"/>
        <v>-0.3623292595255212</v>
      </c>
    </row>
    <row r="38" spans="1:9" ht="14.45" customHeight="1">
      <c r="A38" s="37" t="s">
        <v>1584</v>
      </c>
      <c r="B38" s="25" t="s">
        <v>885</v>
      </c>
      <c r="C38" s="2" t="s">
        <v>886</v>
      </c>
      <c r="D38" s="2" t="s">
        <v>887</v>
      </c>
      <c r="E38" s="18" t="s">
        <v>804</v>
      </c>
      <c r="F38" s="23" t="s">
        <v>1853</v>
      </c>
      <c r="G38" s="24">
        <v>0.152</v>
      </c>
      <c r="H38" s="56">
        <f t="shared" si="4"/>
        <v>-1636</v>
      </c>
      <c r="I38" s="33">
        <f t="shared" si="5"/>
        <v>-0.24870781392520522</v>
      </c>
    </row>
    <row r="39" spans="1:9" ht="14.45" customHeight="1">
      <c r="A39" s="37" t="s">
        <v>1585</v>
      </c>
      <c r="B39" s="25" t="s">
        <v>888</v>
      </c>
      <c r="C39" s="2" t="s">
        <v>889</v>
      </c>
      <c r="D39" s="2" t="s">
        <v>198</v>
      </c>
      <c r="E39" s="18" t="s">
        <v>602</v>
      </c>
      <c r="F39" s="23" t="s">
        <v>1854</v>
      </c>
      <c r="G39" s="24">
        <v>0.18600000000000003</v>
      </c>
      <c r="H39" s="56">
        <f t="shared" si="4"/>
        <v>-1269</v>
      </c>
      <c r="I39" s="33">
        <f t="shared" si="5"/>
        <v>-0.15732705182246468</v>
      </c>
    </row>
    <row r="40" spans="1:9" ht="14.45" customHeight="1">
      <c r="A40" s="37" t="s">
        <v>1586</v>
      </c>
      <c r="B40" s="25" t="s">
        <v>890</v>
      </c>
      <c r="C40" s="2" t="s">
        <v>891</v>
      </c>
      <c r="D40" s="2" t="s">
        <v>892</v>
      </c>
      <c r="E40" s="18" t="s">
        <v>804</v>
      </c>
      <c r="F40" s="23" t="s">
        <v>1855</v>
      </c>
      <c r="G40" s="24">
        <v>0.10300000000000001</v>
      </c>
      <c r="H40" s="56">
        <f t="shared" si="4"/>
        <v>653</v>
      </c>
      <c r="I40" s="33">
        <f t="shared" si="5"/>
        <v>0.14660978895374943</v>
      </c>
    </row>
    <row r="41" spans="1:9" ht="14.45" customHeight="1">
      <c r="A41" s="37" t="s">
        <v>1587</v>
      </c>
      <c r="B41" s="25" t="s">
        <v>893</v>
      </c>
      <c r="C41" s="2" t="s">
        <v>894</v>
      </c>
      <c r="D41" s="2" t="s">
        <v>892</v>
      </c>
      <c r="E41" s="18" t="s">
        <v>804</v>
      </c>
      <c r="F41" s="23" t="s">
        <v>1856</v>
      </c>
      <c r="G41" s="24">
        <v>7.8E-2</v>
      </c>
      <c r="H41" s="56">
        <f t="shared" si="4"/>
        <v>1700</v>
      </c>
      <c r="I41" s="33">
        <f t="shared" si="5"/>
        <v>0.50325636471284785</v>
      </c>
    </row>
    <row r="42" spans="1:9" ht="14.45" customHeight="1">
      <c r="A42" s="37" t="s">
        <v>1588</v>
      </c>
      <c r="B42" s="25" t="s">
        <v>895</v>
      </c>
      <c r="C42" s="2" t="s">
        <v>896</v>
      </c>
      <c r="D42" s="2" t="s">
        <v>625</v>
      </c>
      <c r="E42" s="18" t="s">
        <v>378</v>
      </c>
      <c r="F42" s="23" t="s">
        <v>1857</v>
      </c>
      <c r="G42" s="24">
        <v>1.9E-2</v>
      </c>
      <c r="H42" s="56">
        <f t="shared" si="4"/>
        <v>789</v>
      </c>
      <c r="I42" s="33">
        <f t="shared" si="5"/>
        <v>0.9460431654676259</v>
      </c>
    </row>
    <row r="43" spans="1:9" ht="14.45" customHeight="1">
      <c r="A43" s="37" t="s">
        <v>1589</v>
      </c>
      <c r="B43" s="25" t="s">
        <v>897</v>
      </c>
      <c r="C43" s="2" t="s">
        <v>185</v>
      </c>
      <c r="D43" s="2" t="s">
        <v>115</v>
      </c>
      <c r="E43" s="18" t="s">
        <v>795</v>
      </c>
      <c r="F43" s="23" t="s">
        <v>1858</v>
      </c>
      <c r="G43" s="24">
        <v>1.8000000000000002E-2</v>
      </c>
      <c r="H43" s="56">
        <f t="shared" si="4"/>
        <v>968</v>
      </c>
      <c r="I43" s="33">
        <f t="shared" si="5"/>
        <v>1.2753623188405796</v>
      </c>
    </row>
    <row r="44" spans="1:9" ht="14.45" customHeight="1">
      <c r="A44" s="37" t="s">
        <v>1602</v>
      </c>
      <c r="B44" s="53">
        <v>55613</v>
      </c>
      <c r="C44" s="2" t="s">
        <v>2209</v>
      </c>
      <c r="D44" s="2" t="s">
        <v>9</v>
      </c>
      <c r="E44" s="18" t="s">
        <v>9</v>
      </c>
      <c r="F44" s="60">
        <v>40197</v>
      </c>
      <c r="G44" s="24" t="s">
        <v>9</v>
      </c>
      <c r="H44" s="52">
        <f t="shared" si="4"/>
        <v>15416</v>
      </c>
      <c r="I44" s="33">
        <f t="shared" si="5"/>
        <v>0.38351120730402766</v>
      </c>
    </row>
    <row r="45" spans="1:9" ht="14.45" customHeight="1">
      <c r="A45" s="37" t="s">
        <v>2136</v>
      </c>
      <c r="B45" s="53">
        <v>72058</v>
      </c>
      <c r="C45" s="2" t="s">
        <v>2210</v>
      </c>
      <c r="D45" s="2" t="s">
        <v>9</v>
      </c>
      <c r="E45" s="18" t="s">
        <v>9</v>
      </c>
      <c r="F45" s="60">
        <v>53140</v>
      </c>
      <c r="G45" s="24" t="s">
        <v>9</v>
      </c>
      <c r="H45" s="52">
        <f t="shared" si="4"/>
        <v>18918</v>
      </c>
      <c r="I45" s="33">
        <f t="shared" si="5"/>
        <v>0.35600301091456532</v>
      </c>
    </row>
    <row r="46" spans="1:9" ht="3.75" customHeight="1">
      <c r="A46" s="37"/>
      <c r="B46" s="43"/>
      <c r="C46" s="44"/>
      <c r="D46" s="44"/>
      <c r="E46" s="22"/>
      <c r="F46" s="45"/>
      <c r="G46" s="33"/>
      <c r="H46" s="57"/>
      <c r="I46" s="33"/>
    </row>
    <row r="47" spans="1:9" ht="14.45" customHeight="1">
      <c r="A47" s="37" t="s">
        <v>1603</v>
      </c>
      <c r="B47" s="53">
        <v>24629</v>
      </c>
      <c r="C47" s="2" t="s">
        <v>2211</v>
      </c>
      <c r="D47" s="2" t="s">
        <v>9</v>
      </c>
      <c r="E47" s="18" t="s">
        <v>9</v>
      </c>
      <c r="F47" s="60">
        <v>17622</v>
      </c>
      <c r="G47" s="24" t="s">
        <v>9</v>
      </c>
      <c r="H47" s="52">
        <f>B47-F47</f>
        <v>7007</v>
      </c>
      <c r="I47" s="33">
        <f>(B47-F47)/F47</f>
        <v>0.39762796504369541</v>
      </c>
    </row>
    <row r="48" spans="1:9" ht="3.75" customHeight="1">
      <c r="A48" s="37"/>
      <c r="B48" s="43"/>
      <c r="C48" s="44"/>
      <c r="D48" s="119"/>
      <c r="E48" s="22"/>
      <c r="F48" s="45"/>
      <c r="G48" s="33"/>
      <c r="H48" s="57"/>
      <c r="I48" s="33"/>
    </row>
    <row r="49" spans="1:9" ht="14.45" customHeight="1">
      <c r="A49" s="37" t="s">
        <v>2253</v>
      </c>
      <c r="B49" s="53">
        <v>26797</v>
      </c>
      <c r="C49" s="115" t="s">
        <v>2212</v>
      </c>
      <c r="D49" s="74" t="s">
        <v>9</v>
      </c>
      <c r="E49" s="22" t="s">
        <v>9</v>
      </c>
      <c r="F49" s="60">
        <v>21337</v>
      </c>
      <c r="G49" s="24" t="s">
        <v>9</v>
      </c>
      <c r="H49" s="52">
        <f>B49-F49</f>
        <v>5460</v>
      </c>
      <c r="I49" s="33">
        <f>(B49-F49)/F49</f>
        <v>0.25589351830154194</v>
      </c>
    </row>
    <row r="50" spans="1:9" ht="14.45" customHeight="1">
      <c r="A50" s="37" t="s">
        <v>2137</v>
      </c>
      <c r="B50" s="53">
        <v>46182</v>
      </c>
      <c r="C50" s="115" t="s">
        <v>2213</v>
      </c>
      <c r="D50" s="74" t="s">
        <v>9</v>
      </c>
      <c r="E50" s="22" t="s">
        <v>9</v>
      </c>
      <c r="F50" s="60">
        <v>33864</v>
      </c>
      <c r="G50" s="24" t="s">
        <v>9</v>
      </c>
      <c r="H50" s="52">
        <f>B50-F50</f>
        <v>12318</v>
      </c>
      <c r="I50" s="33">
        <f>(B50-F50)/F50</f>
        <v>0.36374911410347271</v>
      </c>
    </row>
    <row r="51" spans="1:9" ht="14.45" customHeight="1">
      <c r="A51" s="37" t="s">
        <v>2138</v>
      </c>
      <c r="B51" s="53">
        <v>37002</v>
      </c>
      <c r="C51" s="115" t="s">
        <v>2214</v>
      </c>
      <c r="D51" s="74" t="s">
        <v>9</v>
      </c>
      <c r="E51" s="22" t="s">
        <v>9</v>
      </c>
      <c r="F51" s="60">
        <v>27343</v>
      </c>
      <c r="G51" s="24" t="s">
        <v>9</v>
      </c>
      <c r="H51" s="52">
        <f>B51-F51</f>
        <v>9659</v>
      </c>
      <c r="I51" s="33">
        <f>(B51-F51)/F51</f>
        <v>0.35325311779980251</v>
      </c>
    </row>
    <row r="52" spans="1:9" ht="14.45" customHeight="1">
      <c r="A52" s="37"/>
      <c r="B52" s="25"/>
      <c r="C52" s="10"/>
      <c r="D52" s="74"/>
      <c r="E52" s="22"/>
      <c r="F52" s="23"/>
      <c r="G52" s="24"/>
      <c r="H52" s="56"/>
      <c r="I52" s="33"/>
    </row>
    <row r="53" spans="1:9" s="93" customFormat="1" ht="27" customHeight="1">
      <c r="A53" s="36" t="s">
        <v>2139</v>
      </c>
      <c r="B53" s="40" t="s">
        <v>0</v>
      </c>
      <c r="C53" s="6"/>
      <c r="D53" s="89"/>
      <c r="E53" s="17"/>
      <c r="F53" s="26" t="s">
        <v>0</v>
      </c>
      <c r="G53" s="27" t="s">
        <v>0</v>
      </c>
      <c r="H53" s="58"/>
      <c r="I53" s="34"/>
    </row>
    <row r="54" spans="1:9" ht="14.45" customHeight="1">
      <c r="A54" s="37" t="s">
        <v>2256</v>
      </c>
      <c r="B54" s="25" t="s">
        <v>9</v>
      </c>
      <c r="C54" s="2" t="s">
        <v>9</v>
      </c>
      <c r="D54" s="2" t="s">
        <v>898</v>
      </c>
      <c r="E54" s="18" t="s">
        <v>383</v>
      </c>
      <c r="F54" s="25" t="s">
        <v>9</v>
      </c>
      <c r="G54" s="24">
        <v>0.17</v>
      </c>
      <c r="H54" s="56" t="s">
        <v>9</v>
      </c>
      <c r="I54" s="33">
        <f t="shared" ref="I54:I62" si="6">D54-G54</f>
        <v>-1.2000000000000011E-2</v>
      </c>
    </row>
    <row r="55" spans="1:9" ht="14.45" customHeight="1">
      <c r="A55" s="37" t="s">
        <v>188</v>
      </c>
      <c r="B55" s="25" t="s">
        <v>9</v>
      </c>
      <c r="C55" s="2" t="s">
        <v>9</v>
      </c>
      <c r="D55" s="2" t="s">
        <v>899</v>
      </c>
      <c r="E55" s="18" t="s">
        <v>900</v>
      </c>
      <c r="F55" s="25" t="s">
        <v>9</v>
      </c>
      <c r="G55" s="24">
        <v>0.23100000000000001</v>
      </c>
      <c r="H55" s="56" t="s">
        <v>9</v>
      </c>
      <c r="I55" s="33">
        <f t="shared" si="6"/>
        <v>-1.7000000000000015E-2</v>
      </c>
    </row>
    <row r="56" spans="1:9" ht="14.45" customHeight="1">
      <c r="A56" s="37" t="s">
        <v>190</v>
      </c>
      <c r="B56" s="25" t="s">
        <v>9</v>
      </c>
      <c r="C56" s="2" t="s">
        <v>9</v>
      </c>
      <c r="D56" s="2" t="s">
        <v>385</v>
      </c>
      <c r="E56" s="18" t="s">
        <v>901</v>
      </c>
      <c r="F56" s="25" t="s">
        <v>9</v>
      </c>
      <c r="G56" s="24">
        <v>0.255</v>
      </c>
      <c r="H56" s="56" t="s">
        <v>9</v>
      </c>
      <c r="I56" s="33">
        <f t="shared" si="6"/>
        <v>-5.0000000000000044E-3</v>
      </c>
    </row>
    <row r="57" spans="1:9" ht="14.45" customHeight="1">
      <c r="A57" s="37" t="s">
        <v>2257</v>
      </c>
      <c r="B57" s="25" t="s">
        <v>9</v>
      </c>
      <c r="C57" s="2" t="s">
        <v>9</v>
      </c>
      <c r="D57" s="2" t="s">
        <v>477</v>
      </c>
      <c r="E57" s="18" t="s">
        <v>602</v>
      </c>
      <c r="F57" s="25" t="s">
        <v>9</v>
      </c>
      <c r="G57" s="24">
        <v>8.3000000000000004E-2</v>
      </c>
      <c r="H57" s="56" t="s">
        <v>9</v>
      </c>
      <c r="I57" s="33">
        <f t="shared" si="6"/>
        <v>-3.0000000000000027E-3</v>
      </c>
    </row>
    <row r="58" spans="1:9" ht="14.45" customHeight="1">
      <c r="A58" s="37" t="s">
        <v>188</v>
      </c>
      <c r="B58" s="25" t="s">
        <v>9</v>
      </c>
      <c r="C58" s="2" t="s">
        <v>9</v>
      </c>
      <c r="D58" s="2" t="s">
        <v>187</v>
      </c>
      <c r="E58" s="18" t="s">
        <v>902</v>
      </c>
      <c r="F58" s="25" t="s">
        <v>9</v>
      </c>
      <c r="G58" s="24">
        <v>0.109</v>
      </c>
      <c r="H58" s="56" t="s">
        <v>9</v>
      </c>
      <c r="I58" s="33">
        <f t="shared" si="6"/>
        <v>-7.0000000000000062E-3</v>
      </c>
    </row>
    <row r="59" spans="1:9" ht="14.45" customHeight="1">
      <c r="A59" s="37" t="s">
        <v>190</v>
      </c>
      <c r="B59" s="25" t="s">
        <v>9</v>
      </c>
      <c r="C59" s="2" t="s">
        <v>9</v>
      </c>
      <c r="D59" s="2" t="s">
        <v>434</v>
      </c>
      <c r="E59" s="18" t="s">
        <v>903</v>
      </c>
      <c r="F59" s="25" t="s">
        <v>9</v>
      </c>
      <c r="G59" s="24">
        <v>0.15</v>
      </c>
      <c r="H59" s="56" t="s">
        <v>9</v>
      </c>
      <c r="I59" s="33">
        <f t="shared" si="6"/>
        <v>-6.699999999999999E-2</v>
      </c>
    </row>
    <row r="60" spans="1:9" ht="14.45" customHeight="1">
      <c r="A60" s="37" t="s">
        <v>2314</v>
      </c>
      <c r="B60" s="25" t="s">
        <v>9</v>
      </c>
      <c r="C60" s="2" t="s">
        <v>9</v>
      </c>
      <c r="D60" s="2" t="s">
        <v>904</v>
      </c>
      <c r="E60" s="18" t="s">
        <v>905</v>
      </c>
      <c r="F60" s="25" t="s">
        <v>9</v>
      </c>
      <c r="G60" s="24">
        <v>0.35399999999999998</v>
      </c>
      <c r="H60" s="56" t="s">
        <v>9</v>
      </c>
      <c r="I60" s="33">
        <f t="shared" si="6"/>
        <v>-4.0999999999999981E-2</v>
      </c>
    </row>
    <row r="61" spans="1:9" ht="14.45" customHeight="1">
      <c r="A61" s="37" t="s">
        <v>188</v>
      </c>
      <c r="B61" s="25" t="s">
        <v>9</v>
      </c>
      <c r="C61" s="2" t="s">
        <v>9</v>
      </c>
      <c r="D61" s="2" t="s">
        <v>906</v>
      </c>
      <c r="E61" s="18" t="s">
        <v>907</v>
      </c>
      <c r="F61" s="25" t="s">
        <v>9</v>
      </c>
      <c r="G61" s="24">
        <v>0.41899999999999998</v>
      </c>
      <c r="H61" s="56" t="s">
        <v>9</v>
      </c>
      <c r="I61" s="33">
        <f t="shared" si="6"/>
        <v>-3.3999999999999975E-2</v>
      </c>
    </row>
    <row r="62" spans="1:9" ht="14.45" customHeight="1">
      <c r="A62" s="37" t="s">
        <v>190</v>
      </c>
      <c r="B62" s="25" t="s">
        <v>9</v>
      </c>
      <c r="C62" s="2" t="s">
        <v>9</v>
      </c>
      <c r="D62" s="2" t="s">
        <v>908</v>
      </c>
      <c r="E62" s="18" t="s">
        <v>909</v>
      </c>
      <c r="F62" s="25" t="s">
        <v>9</v>
      </c>
      <c r="G62" s="24">
        <v>0.42399999999999999</v>
      </c>
      <c r="H62" s="56" t="s">
        <v>9</v>
      </c>
      <c r="I62" s="33">
        <f t="shared" si="6"/>
        <v>6.2E-2</v>
      </c>
    </row>
    <row r="63" spans="1:9" ht="3.75" customHeight="1">
      <c r="A63" s="37"/>
      <c r="B63" s="43"/>
      <c r="C63" s="44"/>
      <c r="D63" s="44"/>
      <c r="E63" s="22"/>
      <c r="F63" s="45"/>
      <c r="G63" s="33"/>
      <c r="H63" s="57"/>
      <c r="I63" s="33"/>
    </row>
    <row r="64" spans="1:9" ht="14.45" customHeight="1">
      <c r="A64" s="37" t="s">
        <v>2313</v>
      </c>
      <c r="B64" s="25" t="s">
        <v>9</v>
      </c>
      <c r="C64" s="2" t="s">
        <v>9</v>
      </c>
      <c r="D64" s="2" t="s">
        <v>910</v>
      </c>
      <c r="E64" s="18" t="s">
        <v>804</v>
      </c>
      <c r="F64" s="25" t="s">
        <v>9</v>
      </c>
      <c r="G64" s="24">
        <v>0.20499999999999999</v>
      </c>
      <c r="H64" s="56" t="s">
        <v>9</v>
      </c>
      <c r="I64" s="33">
        <f>D64-G64</f>
        <v>-6.9999999999999785E-3</v>
      </c>
    </row>
    <row r="65" spans="1:9" ht="14.45" customHeight="1">
      <c r="A65" s="37" t="s">
        <v>2315</v>
      </c>
      <c r="B65" s="25" t="s">
        <v>9</v>
      </c>
      <c r="C65" s="2" t="s">
        <v>9</v>
      </c>
      <c r="D65" s="2" t="s">
        <v>911</v>
      </c>
      <c r="E65" s="18" t="s">
        <v>912</v>
      </c>
      <c r="F65" s="25" t="s">
        <v>9</v>
      </c>
      <c r="G65" s="24">
        <v>0.26100000000000001</v>
      </c>
      <c r="H65" s="56" t="s">
        <v>9</v>
      </c>
      <c r="I65" s="33">
        <f>D65-G65</f>
        <v>-1.0000000000000009E-2</v>
      </c>
    </row>
    <row r="66" spans="1:9" ht="14.45" customHeight="1">
      <c r="A66" s="37" t="s">
        <v>2316</v>
      </c>
      <c r="B66" s="25" t="s">
        <v>9</v>
      </c>
      <c r="C66" s="2" t="s">
        <v>9</v>
      </c>
      <c r="D66" s="2" t="s">
        <v>913</v>
      </c>
      <c r="E66" s="18" t="s">
        <v>739</v>
      </c>
      <c r="F66" s="25" t="s">
        <v>9</v>
      </c>
      <c r="G66" s="24">
        <v>0.185</v>
      </c>
      <c r="H66" s="56" t="s">
        <v>9</v>
      </c>
      <c r="I66" s="33">
        <f>D66-G66</f>
        <v>-2.0000000000000018E-3</v>
      </c>
    </row>
    <row r="67" spans="1:9" ht="14.45" customHeight="1">
      <c r="A67" s="37" t="s">
        <v>2317</v>
      </c>
      <c r="B67" s="25" t="s">
        <v>9</v>
      </c>
      <c r="C67" s="2" t="s">
        <v>9</v>
      </c>
      <c r="D67" s="2" t="s">
        <v>109</v>
      </c>
      <c r="E67" s="18" t="s">
        <v>565</v>
      </c>
      <c r="F67" s="25" t="s">
        <v>9</v>
      </c>
      <c r="G67" s="24">
        <v>0.155</v>
      </c>
      <c r="H67" s="56" t="s">
        <v>9</v>
      </c>
      <c r="I67" s="33">
        <f>D67-G67</f>
        <v>-6.3E-2</v>
      </c>
    </row>
    <row r="68" spans="1:9" ht="14.45" customHeight="1">
      <c r="A68" s="106" t="s">
        <v>2318</v>
      </c>
      <c r="B68" s="107" t="s">
        <v>9</v>
      </c>
      <c r="C68" s="108" t="s">
        <v>9</v>
      </c>
      <c r="D68" s="108" t="s">
        <v>915</v>
      </c>
      <c r="E68" s="109" t="s">
        <v>902</v>
      </c>
      <c r="F68" s="107" t="s">
        <v>9</v>
      </c>
      <c r="G68" s="64">
        <v>0.32500000000000001</v>
      </c>
      <c r="H68" s="56" t="s">
        <v>9</v>
      </c>
      <c r="I68" s="68">
        <f>D68-G68</f>
        <v>1.8999999999999961E-2</v>
      </c>
    </row>
    <row r="69" spans="1:9" ht="14.45" customHeight="1">
      <c r="A69" s="103"/>
      <c r="B69" s="111"/>
      <c r="C69" s="74"/>
      <c r="D69" s="74"/>
      <c r="E69" s="91"/>
      <c r="F69" s="51"/>
      <c r="G69" s="62"/>
      <c r="H69" s="104"/>
      <c r="I69" s="105"/>
    </row>
    <row r="70" spans="1:9" s="93" customFormat="1" ht="15" customHeight="1">
      <c r="A70" s="92" t="s">
        <v>6</v>
      </c>
      <c r="B70" s="112" t="s">
        <v>0</v>
      </c>
      <c r="C70" s="77" t="s">
        <v>0</v>
      </c>
      <c r="D70" s="77" t="s">
        <v>0</v>
      </c>
      <c r="E70" s="113" t="s">
        <v>0</v>
      </c>
      <c r="F70" s="90"/>
      <c r="G70" s="91"/>
      <c r="H70" s="54"/>
      <c r="I70" s="91"/>
    </row>
    <row r="71" spans="1:9" ht="14.45" customHeight="1">
      <c r="A71" s="37" t="s">
        <v>2247</v>
      </c>
      <c r="B71" s="25" t="s">
        <v>747</v>
      </c>
      <c r="C71" s="1" t="s">
        <v>748</v>
      </c>
      <c r="D71" s="114">
        <v>1</v>
      </c>
      <c r="E71" s="18" t="s">
        <v>9</v>
      </c>
      <c r="F71" s="23" t="s">
        <v>1797</v>
      </c>
      <c r="G71" s="24">
        <v>1</v>
      </c>
      <c r="H71" s="56">
        <f>B71-F71</f>
        <v>-14486</v>
      </c>
      <c r="I71" s="33">
        <f>(B71-F71)/F71</f>
        <v>-0.10455733113911625</v>
      </c>
    </row>
    <row r="72" spans="1:9" ht="14.45" customHeight="1">
      <c r="A72" s="37" t="s">
        <v>1514</v>
      </c>
      <c r="B72" s="25" t="s">
        <v>749</v>
      </c>
      <c r="C72" s="2" t="s">
        <v>750</v>
      </c>
      <c r="D72" s="2" t="s">
        <v>751</v>
      </c>
      <c r="E72" s="18" t="s">
        <v>746</v>
      </c>
      <c r="F72" s="23" t="s">
        <v>1798</v>
      </c>
      <c r="G72" s="24">
        <v>0.61399999999999999</v>
      </c>
      <c r="H72" s="56">
        <f>B72-F72</f>
        <v>-13340</v>
      </c>
      <c r="I72" s="33">
        <f>(B72-F72)/F72</f>
        <v>-0.15679360601786554</v>
      </c>
    </row>
    <row r="73" spans="1:9" ht="14.45" customHeight="1">
      <c r="A73" s="37" t="s">
        <v>1516</v>
      </c>
      <c r="B73" s="25" t="s">
        <v>752</v>
      </c>
      <c r="C73" s="2" t="s">
        <v>753</v>
      </c>
      <c r="D73" s="2" t="s">
        <v>754</v>
      </c>
      <c r="E73" s="18" t="s">
        <v>746</v>
      </c>
      <c r="F73" s="23" t="s">
        <v>1799</v>
      </c>
      <c r="G73" s="24">
        <v>0.60299999999999998</v>
      </c>
      <c r="H73" s="56">
        <f>B73-F73</f>
        <v>-13237</v>
      </c>
      <c r="I73" s="33">
        <f>(B73-F73)/F73</f>
        <v>-0.15848329202734576</v>
      </c>
    </row>
    <row r="74" spans="1:9" ht="14.45" customHeight="1">
      <c r="A74" s="37" t="s">
        <v>1518</v>
      </c>
      <c r="B74" s="25" t="s">
        <v>755</v>
      </c>
      <c r="C74" s="81" t="s">
        <v>756</v>
      </c>
      <c r="D74" s="2" t="s">
        <v>757</v>
      </c>
      <c r="E74" s="18" t="s">
        <v>739</v>
      </c>
      <c r="F74" s="23" t="s">
        <v>1800</v>
      </c>
      <c r="G74" s="24">
        <v>0.53600000000000003</v>
      </c>
      <c r="H74" s="56">
        <f>B74-F74</f>
        <v>-13716</v>
      </c>
      <c r="I74" s="33">
        <f>(B74-F74)/F74</f>
        <v>-0.18453093678106797</v>
      </c>
    </row>
    <row r="75" spans="1:9" ht="14.45" customHeight="1">
      <c r="A75" s="37" t="s">
        <v>1520</v>
      </c>
      <c r="B75" s="25" t="s">
        <v>758</v>
      </c>
      <c r="C75" s="2" t="s">
        <v>759</v>
      </c>
      <c r="D75" s="2" t="s">
        <v>502</v>
      </c>
      <c r="E75" s="18" t="s">
        <v>378</v>
      </c>
      <c r="F75" s="23" t="s">
        <v>1801</v>
      </c>
      <c r="G75" s="24">
        <v>6.6000000000000003E-2</v>
      </c>
      <c r="H75" s="56">
        <f>B75-F75</f>
        <v>479</v>
      </c>
      <c r="I75" s="33">
        <f>(B75-F75)/F75</f>
        <v>5.2099195127256907E-2</v>
      </c>
    </row>
    <row r="76" spans="1:9" ht="14.45" customHeight="1">
      <c r="A76" s="37" t="s">
        <v>2115</v>
      </c>
      <c r="B76" s="25" t="s">
        <v>9</v>
      </c>
      <c r="C76" s="2" t="s">
        <v>9</v>
      </c>
      <c r="D76" s="2" t="s">
        <v>388</v>
      </c>
      <c r="E76" s="18" t="s">
        <v>739</v>
      </c>
      <c r="F76" s="25" t="s">
        <v>9</v>
      </c>
      <c r="G76" s="24">
        <v>0.11</v>
      </c>
      <c r="H76" s="8" t="s">
        <v>9</v>
      </c>
      <c r="I76" s="33">
        <f>D76-G76</f>
        <v>2.8000000000000011E-2</v>
      </c>
    </row>
    <row r="77" spans="1:9" ht="14.45" customHeight="1">
      <c r="A77" s="37" t="s">
        <v>1522</v>
      </c>
      <c r="B77" s="25" t="s">
        <v>760</v>
      </c>
      <c r="C77" s="2" t="s">
        <v>761</v>
      </c>
      <c r="D77" s="2" t="s">
        <v>762</v>
      </c>
      <c r="E77" s="18" t="s">
        <v>52</v>
      </c>
      <c r="F77" s="23" t="s">
        <v>1802</v>
      </c>
      <c r="G77" s="24">
        <v>1.1000000000000001E-2</v>
      </c>
      <c r="H77" s="56">
        <f>B77-F77</f>
        <v>-103</v>
      </c>
      <c r="I77" s="33">
        <f>(B77-F77)/F77</f>
        <v>-6.6152858060372507E-2</v>
      </c>
    </row>
    <row r="78" spans="1:9" ht="14.45" customHeight="1">
      <c r="A78" s="37" t="s">
        <v>1524</v>
      </c>
      <c r="B78" s="41" t="s">
        <v>763</v>
      </c>
      <c r="C78" s="42" t="s">
        <v>764</v>
      </c>
      <c r="D78" s="42" t="s">
        <v>765</v>
      </c>
      <c r="E78" s="55" t="s">
        <v>746</v>
      </c>
      <c r="F78" s="50" t="s">
        <v>1803</v>
      </c>
      <c r="G78" s="61">
        <v>0.38600000000000001</v>
      </c>
      <c r="H78" s="56">
        <f>B78-F78</f>
        <v>-1146</v>
      </c>
      <c r="I78" s="33">
        <f>(B78-F78)/F78</f>
        <v>-2.1434182471103132E-2</v>
      </c>
    </row>
    <row r="79" spans="1:9" ht="3.75" customHeight="1">
      <c r="A79" s="37"/>
      <c r="B79" s="43"/>
      <c r="C79" s="44"/>
      <c r="D79" s="44"/>
      <c r="E79" s="22"/>
      <c r="F79" s="45"/>
      <c r="G79" s="33"/>
      <c r="H79" s="57"/>
      <c r="I79" s="33"/>
    </row>
    <row r="80" spans="1:9" ht="14.45" customHeight="1">
      <c r="A80" s="37" t="s">
        <v>2248</v>
      </c>
      <c r="B80" s="21" t="s">
        <v>766</v>
      </c>
      <c r="C80" s="1" t="s">
        <v>767</v>
      </c>
      <c r="D80" s="7">
        <v>1</v>
      </c>
      <c r="E80" s="16" t="s">
        <v>9</v>
      </c>
      <c r="F80" s="51" t="s">
        <v>1804</v>
      </c>
      <c r="G80" s="62">
        <v>1</v>
      </c>
      <c r="H80" s="56">
        <f>B80-F80</f>
        <v>-7858</v>
      </c>
      <c r="I80" s="33">
        <f>(B80-F80)/F80</f>
        <v>-0.1093226116111799</v>
      </c>
    </row>
    <row r="81" spans="1:9" ht="14.45" customHeight="1">
      <c r="A81" s="37" t="s">
        <v>1514</v>
      </c>
      <c r="B81" s="25" t="s">
        <v>768</v>
      </c>
      <c r="C81" s="81" t="s">
        <v>2278</v>
      </c>
      <c r="D81" s="2" t="s">
        <v>769</v>
      </c>
      <c r="E81" s="18" t="s">
        <v>602</v>
      </c>
      <c r="F81" s="23" t="s">
        <v>1805</v>
      </c>
      <c r="G81" s="24">
        <v>0.56999999999999995</v>
      </c>
      <c r="H81" s="56">
        <f>B81-F81</f>
        <v>-5768</v>
      </c>
      <c r="I81" s="33">
        <f>(B81-F81)/F81</f>
        <v>-0.1408306272432063</v>
      </c>
    </row>
    <row r="82" spans="1:9" ht="14.45" customHeight="1">
      <c r="A82" s="37" t="s">
        <v>1516</v>
      </c>
      <c r="B82" s="25" t="s">
        <v>770</v>
      </c>
      <c r="C82" s="2" t="s">
        <v>771</v>
      </c>
      <c r="D82" s="2" t="s">
        <v>772</v>
      </c>
      <c r="E82" s="18" t="s">
        <v>745</v>
      </c>
      <c r="F82" s="23" t="s">
        <v>1806</v>
      </c>
      <c r="G82" s="24">
        <v>0.56700000000000006</v>
      </c>
      <c r="H82" s="56">
        <f>B82-F82</f>
        <v>-5826</v>
      </c>
      <c r="I82" s="33">
        <f>(B82-F82)/F82</f>
        <v>-0.14302197127777097</v>
      </c>
    </row>
    <row r="83" spans="1:9" ht="14.45" customHeight="1">
      <c r="A83" s="37" t="s">
        <v>1518</v>
      </c>
      <c r="B83" s="25" t="s">
        <v>773</v>
      </c>
      <c r="C83" s="2" t="s">
        <v>774</v>
      </c>
      <c r="D83" s="2" t="s">
        <v>775</v>
      </c>
      <c r="E83" s="18" t="s">
        <v>745</v>
      </c>
      <c r="F83" s="23" t="s">
        <v>1807</v>
      </c>
      <c r="G83" s="24">
        <v>0.51</v>
      </c>
      <c r="H83" s="56">
        <f>B83-F83</f>
        <v>-5950</v>
      </c>
      <c r="I83" s="33">
        <f>(B83-F83)/F83</f>
        <v>-0.16238196604988811</v>
      </c>
    </row>
    <row r="84" spans="1:9" ht="3.75" customHeight="1">
      <c r="A84" s="37"/>
      <c r="B84" s="43"/>
      <c r="C84" s="44"/>
      <c r="D84" s="44"/>
      <c r="E84" s="22"/>
      <c r="F84" s="45"/>
      <c r="G84" s="33"/>
      <c r="H84" s="57"/>
      <c r="I84" s="33"/>
    </row>
    <row r="85" spans="1:9" ht="14.45" customHeight="1">
      <c r="A85" s="37" t="s">
        <v>2249</v>
      </c>
      <c r="B85" s="25" t="s">
        <v>776</v>
      </c>
      <c r="C85" s="2" t="s">
        <v>777</v>
      </c>
      <c r="D85" s="7">
        <v>1</v>
      </c>
      <c r="E85" s="18" t="s">
        <v>9</v>
      </c>
      <c r="F85" s="23" t="s">
        <v>1808</v>
      </c>
      <c r="G85" s="24">
        <v>1</v>
      </c>
      <c r="H85" s="56">
        <f>B85-F85</f>
        <v>-3096</v>
      </c>
      <c r="I85" s="33">
        <f>(B85-F85)/F85</f>
        <v>-0.25064766839378239</v>
      </c>
    </row>
    <row r="86" spans="1:9" ht="14.45" customHeight="1">
      <c r="A86" s="37" t="s">
        <v>2118</v>
      </c>
      <c r="B86" s="25" t="s">
        <v>778</v>
      </c>
      <c r="C86" s="81" t="s">
        <v>779</v>
      </c>
      <c r="D86" s="2" t="s">
        <v>780</v>
      </c>
      <c r="E86" s="18" t="s">
        <v>781</v>
      </c>
      <c r="F86" s="23" t="s">
        <v>1809</v>
      </c>
      <c r="G86" s="24">
        <v>0.53900000000000003</v>
      </c>
      <c r="H86" s="56">
        <f>B86-F86</f>
        <v>-1664</v>
      </c>
      <c r="I86" s="33">
        <f>(B86-F86)/F86</f>
        <v>-0.2500375657400451</v>
      </c>
    </row>
    <row r="87" spans="1:9" ht="3.75" customHeight="1">
      <c r="A87" s="37"/>
      <c r="B87" s="43"/>
      <c r="C87" s="44"/>
      <c r="D87" s="44"/>
      <c r="E87" s="22"/>
      <c r="F87" s="45"/>
      <c r="G87" s="33"/>
      <c r="H87" s="57"/>
      <c r="I87" s="33"/>
    </row>
    <row r="88" spans="1:9" ht="14.45" customHeight="1">
      <c r="A88" s="37" t="s">
        <v>2250</v>
      </c>
      <c r="B88" s="25" t="s">
        <v>782</v>
      </c>
      <c r="C88" s="2" t="s">
        <v>783</v>
      </c>
      <c r="D88" s="7">
        <v>1</v>
      </c>
      <c r="E88" s="18" t="s">
        <v>9</v>
      </c>
      <c r="F88" s="30">
        <v>30478</v>
      </c>
      <c r="G88" s="24">
        <v>1</v>
      </c>
      <c r="H88" s="56">
        <f>B88-F88</f>
        <v>-9823</v>
      </c>
      <c r="I88" s="33">
        <f>(B88-F88)/F88</f>
        <v>-0.32229805105321874</v>
      </c>
    </row>
    <row r="89" spans="1:9" ht="14.45" customHeight="1">
      <c r="A89" s="37" t="s">
        <v>2118</v>
      </c>
      <c r="B89" s="25" t="s">
        <v>784</v>
      </c>
      <c r="C89" s="2" t="s">
        <v>785</v>
      </c>
      <c r="D89" s="2" t="s">
        <v>398</v>
      </c>
      <c r="E89" s="18" t="s">
        <v>786</v>
      </c>
      <c r="F89" s="30">
        <f>9853+2608+6877</f>
        <v>19338</v>
      </c>
      <c r="G89" s="24">
        <f>F89/F88</f>
        <v>0.6344904521294048</v>
      </c>
      <c r="H89" s="56">
        <f>B89-F89</f>
        <v>-6387</v>
      </c>
      <c r="I89" s="33">
        <f>(B89-F89)/F89</f>
        <v>-0.33028234564070741</v>
      </c>
    </row>
    <row r="90" spans="1:9" ht="14.45" customHeight="1">
      <c r="A90" s="37"/>
      <c r="B90" s="25"/>
      <c r="C90" s="2"/>
      <c r="D90" s="2"/>
      <c r="E90" s="18"/>
      <c r="F90" s="23"/>
      <c r="G90" s="24"/>
      <c r="H90" s="56"/>
      <c r="I90" s="33"/>
    </row>
    <row r="91" spans="1:9" s="93" customFormat="1" ht="15" customHeight="1">
      <c r="A91" s="36" t="s">
        <v>2121</v>
      </c>
      <c r="B91" s="40" t="s">
        <v>0</v>
      </c>
      <c r="C91" s="6" t="s">
        <v>0</v>
      </c>
      <c r="D91" s="6" t="s">
        <v>0</v>
      </c>
      <c r="E91" s="17" t="s">
        <v>0</v>
      </c>
      <c r="F91" s="26" t="s">
        <v>0</v>
      </c>
      <c r="G91" s="27" t="s">
        <v>0</v>
      </c>
      <c r="H91" s="59"/>
      <c r="I91" s="118"/>
    </row>
    <row r="92" spans="1:9" ht="14.45" customHeight="1">
      <c r="A92" s="37" t="s">
        <v>1544</v>
      </c>
      <c r="B92" s="25" t="s">
        <v>755</v>
      </c>
      <c r="C92" s="2" t="s">
        <v>756</v>
      </c>
      <c r="D92" s="7">
        <v>1</v>
      </c>
      <c r="E92" s="18" t="s">
        <v>9</v>
      </c>
      <c r="F92" s="23" t="s">
        <v>1800</v>
      </c>
      <c r="G92" s="24">
        <v>1</v>
      </c>
      <c r="H92" s="56">
        <f t="shared" ref="H92:H105" si="7">B92-F92</f>
        <v>-13716</v>
      </c>
      <c r="I92" s="33">
        <f t="shared" ref="I92:I105" si="8">(B92-F92)/F92</f>
        <v>-0.18453093678106797</v>
      </c>
    </row>
    <row r="93" spans="1:9" ht="14.45" customHeight="1">
      <c r="A93" s="37" t="s">
        <v>1545</v>
      </c>
      <c r="B93" s="25" t="s">
        <v>806</v>
      </c>
      <c r="C93" s="2" t="s">
        <v>807</v>
      </c>
      <c r="D93" s="2" t="s">
        <v>80</v>
      </c>
      <c r="E93" s="18" t="s">
        <v>194</v>
      </c>
      <c r="F93" s="23" t="s">
        <v>1818</v>
      </c>
      <c r="G93" s="24">
        <v>2.1000000000000001E-2</v>
      </c>
      <c r="H93" s="56">
        <f t="shared" si="7"/>
        <v>-254</v>
      </c>
      <c r="I93" s="33">
        <f t="shared" si="8"/>
        <v>-0.16482803374432187</v>
      </c>
    </row>
    <row r="94" spans="1:9" ht="14.45" customHeight="1">
      <c r="A94" s="37" t="s">
        <v>1547</v>
      </c>
      <c r="B94" s="25" t="s">
        <v>808</v>
      </c>
      <c r="C94" s="2" t="s">
        <v>809</v>
      </c>
      <c r="D94" s="2" t="s">
        <v>502</v>
      </c>
      <c r="E94" s="18" t="s">
        <v>196</v>
      </c>
      <c r="F94" s="23" t="s">
        <v>1819</v>
      </c>
      <c r="G94" s="24">
        <v>0.08</v>
      </c>
      <c r="H94" s="56">
        <f t="shared" si="7"/>
        <v>-1194</v>
      </c>
      <c r="I94" s="33">
        <f t="shared" si="8"/>
        <v>-0.20104394679238929</v>
      </c>
    </row>
    <row r="95" spans="1:9" ht="14.45" customHeight="1">
      <c r="A95" s="37" t="s">
        <v>1549</v>
      </c>
      <c r="B95" s="25" t="s">
        <v>810</v>
      </c>
      <c r="C95" s="2" t="s">
        <v>811</v>
      </c>
      <c r="D95" s="2" t="s">
        <v>446</v>
      </c>
      <c r="E95" s="18" t="s">
        <v>795</v>
      </c>
      <c r="F95" s="23" t="s">
        <v>1820</v>
      </c>
      <c r="G95" s="24">
        <v>9.3000000000000013E-2</v>
      </c>
      <c r="H95" s="56">
        <f t="shared" si="7"/>
        <v>-2765</v>
      </c>
      <c r="I95" s="33">
        <f t="shared" si="8"/>
        <v>-0.39835758536233973</v>
      </c>
    </row>
    <row r="96" spans="1:9" ht="14.45" customHeight="1">
      <c r="A96" s="37" t="s">
        <v>1551</v>
      </c>
      <c r="B96" s="25" t="s">
        <v>812</v>
      </c>
      <c r="C96" s="2" t="s">
        <v>813</v>
      </c>
      <c r="D96" s="2" t="s">
        <v>443</v>
      </c>
      <c r="E96" s="18" t="s">
        <v>194</v>
      </c>
      <c r="F96" s="23" t="s">
        <v>1821</v>
      </c>
      <c r="G96" s="24">
        <v>0.03</v>
      </c>
      <c r="H96" s="56">
        <f t="shared" si="7"/>
        <v>-811</v>
      </c>
      <c r="I96" s="33">
        <f t="shared" si="8"/>
        <v>-0.3582155477031802</v>
      </c>
    </row>
    <row r="97" spans="1:9" ht="14.45" customHeight="1">
      <c r="A97" s="37" t="s">
        <v>1553</v>
      </c>
      <c r="B97" s="25" t="s">
        <v>814</v>
      </c>
      <c r="C97" s="2" t="s">
        <v>779</v>
      </c>
      <c r="D97" s="2" t="s">
        <v>461</v>
      </c>
      <c r="E97" s="18" t="s">
        <v>746</v>
      </c>
      <c r="F97" s="23" t="s">
        <v>1822</v>
      </c>
      <c r="G97" s="24">
        <v>0.11900000000000001</v>
      </c>
      <c r="H97" s="56">
        <f t="shared" si="7"/>
        <v>-2326</v>
      </c>
      <c r="I97" s="33">
        <f t="shared" si="8"/>
        <v>-0.26276547672842293</v>
      </c>
    </row>
    <row r="98" spans="1:9" ht="14.45" customHeight="1">
      <c r="A98" s="37" t="s">
        <v>1555</v>
      </c>
      <c r="B98" s="25" t="s">
        <v>815</v>
      </c>
      <c r="C98" s="2" t="s">
        <v>816</v>
      </c>
      <c r="D98" s="2" t="s">
        <v>95</v>
      </c>
      <c r="E98" s="18" t="s">
        <v>795</v>
      </c>
      <c r="F98" s="23" t="s">
        <v>1823</v>
      </c>
      <c r="G98" s="24">
        <v>5.2000000000000005E-2</v>
      </c>
      <c r="H98" s="56">
        <f t="shared" si="7"/>
        <v>-1064</v>
      </c>
      <c r="I98" s="33">
        <f t="shared" si="8"/>
        <v>-0.27331107115335218</v>
      </c>
    </row>
    <row r="99" spans="1:9" ht="14.45" customHeight="1">
      <c r="A99" s="37" t="s">
        <v>1557</v>
      </c>
      <c r="B99" s="25" t="s">
        <v>817</v>
      </c>
      <c r="C99" s="2" t="s">
        <v>818</v>
      </c>
      <c r="D99" s="2" t="s">
        <v>70</v>
      </c>
      <c r="E99" s="18" t="s">
        <v>194</v>
      </c>
      <c r="F99" s="23" t="s">
        <v>1824</v>
      </c>
      <c r="G99" s="24">
        <v>3.2000000000000001E-2</v>
      </c>
      <c r="H99" s="56">
        <f t="shared" si="7"/>
        <v>-1020</v>
      </c>
      <c r="I99" s="33">
        <f t="shared" si="8"/>
        <v>-0.42606516290726815</v>
      </c>
    </row>
    <row r="100" spans="1:9" ht="14.45" customHeight="1">
      <c r="A100" s="37" t="s">
        <v>1559</v>
      </c>
      <c r="B100" s="25" t="s">
        <v>819</v>
      </c>
      <c r="C100" s="2" t="s">
        <v>820</v>
      </c>
      <c r="D100" s="2" t="s">
        <v>22</v>
      </c>
      <c r="E100" s="18" t="s">
        <v>196</v>
      </c>
      <c r="F100" s="23" t="s">
        <v>1825</v>
      </c>
      <c r="G100" s="24">
        <v>5.0999999999999997E-2</v>
      </c>
      <c r="H100" s="56">
        <f t="shared" si="7"/>
        <v>-312</v>
      </c>
      <c r="I100" s="33">
        <f t="shared" si="8"/>
        <v>-8.1589958158995821E-2</v>
      </c>
    </row>
    <row r="101" spans="1:9" ht="14.45" customHeight="1">
      <c r="A101" s="37" t="s">
        <v>1561</v>
      </c>
      <c r="B101" s="25" t="s">
        <v>821</v>
      </c>
      <c r="C101" s="2" t="s">
        <v>822</v>
      </c>
      <c r="D101" s="2" t="s">
        <v>76</v>
      </c>
      <c r="E101" s="18" t="s">
        <v>746</v>
      </c>
      <c r="F101" s="23" t="s">
        <v>1826</v>
      </c>
      <c r="G101" s="24">
        <v>0.09</v>
      </c>
      <c r="H101" s="56">
        <f t="shared" si="7"/>
        <v>-696</v>
      </c>
      <c r="I101" s="33">
        <f t="shared" si="8"/>
        <v>-0.10428528618519628</v>
      </c>
    </row>
    <row r="102" spans="1:9" ht="14.45" customHeight="1">
      <c r="A102" s="37" t="s">
        <v>1563</v>
      </c>
      <c r="B102" s="25" t="s">
        <v>823</v>
      </c>
      <c r="C102" s="2" t="s">
        <v>824</v>
      </c>
      <c r="D102" s="2" t="s">
        <v>825</v>
      </c>
      <c r="E102" s="18" t="s">
        <v>804</v>
      </c>
      <c r="F102" s="23" t="s">
        <v>1827</v>
      </c>
      <c r="G102" s="24">
        <v>0.2</v>
      </c>
      <c r="H102" s="56">
        <f t="shared" si="7"/>
        <v>-1872</v>
      </c>
      <c r="I102" s="33">
        <f t="shared" si="8"/>
        <v>-0.12575574365175332</v>
      </c>
    </row>
    <row r="103" spans="1:9" ht="14.45" customHeight="1">
      <c r="A103" s="37" t="s">
        <v>1565</v>
      </c>
      <c r="B103" s="25" t="s">
        <v>826</v>
      </c>
      <c r="C103" s="2" t="s">
        <v>827</v>
      </c>
      <c r="D103" s="2" t="s">
        <v>92</v>
      </c>
      <c r="E103" s="18" t="s">
        <v>739</v>
      </c>
      <c r="F103" s="23" t="s">
        <v>1828</v>
      </c>
      <c r="G103" s="24">
        <v>0.10400000000000001</v>
      </c>
      <c r="H103" s="56">
        <f t="shared" si="7"/>
        <v>-1032</v>
      </c>
      <c r="I103" s="33">
        <f t="shared" si="8"/>
        <v>-0.13359223300970874</v>
      </c>
    </row>
    <row r="104" spans="1:9" ht="14.45" customHeight="1">
      <c r="A104" s="37" t="s">
        <v>1567</v>
      </c>
      <c r="B104" s="25" t="s">
        <v>828</v>
      </c>
      <c r="C104" s="2" t="s">
        <v>829</v>
      </c>
      <c r="D104" s="2" t="s">
        <v>115</v>
      </c>
      <c r="E104" s="18" t="s">
        <v>378</v>
      </c>
      <c r="F104" s="23" t="s">
        <v>1829</v>
      </c>
      <c r="G104" s="24">
        <v>5.4000000000000006E-2</v>
      </c>
      <c r="H104" s="56">
        <f t="shared" si="7"/>
        <v>-1204</v>
      </c>
      <c r="I104" s="33">
        <f t="shared" si="8"/>
        <v>-0.30130130130130128</v>
      </c>
    </row>
    <row r="105" spans="1:9" ht="14.45" customHeight="1">
      <c r="A105" s="37" t="s">
        <v>1569</v>
      </c>
      <c r="B105" s="25" t="s">
        <v>830</v>
      </c>
      <c r="C105" s="42" t="s">
        <v>831</v>
      </c>
      <c r="D105" s="42" t="s">
        <v>86</v>
      </c>
      <c r="E105" s="18" t="s">
        <v>746</v>
      </c>
      <c r="F105" s="23" t="s">
        <v>1830</v>
      </c>
      <c r="G105" s="24">
        <v>7.2999999999999995E-2</v>
      </c>
      <c r="H105" s="56">
        <f t="shared" si="7"/>
        <v>834</v>
      </c>
      <c r="I105" s="33">
        <f t="shared" si="8"/>
        <v>0.15444444444444444</v>
      </c>
    </row>
    <row r="106" spans="1:9" ht="14.45" customHeight="1">
      <c r="A106" s="37"/>
      <c r="B106" s="43"/>
      <c r="C106" s="74"/>
      <c r="D106" s="74"/>
      <c r="E106" s="22"/>
      <c r="F106" s="23"/>
      <c r="G106" s="24"/>
      <c r="H106" s="56"/>
      <c r="I106" s="33"/>
    </row>
    <row r="107" spans="1:9" s="93" customFormat="1" ht="15" customHeight="1">
      <c r="A107" s="36" t="s">
        <v>116</v>
      </c>
      <c r="B107" s="72" t="s">
        <v>0</v>
      </c>
      <c r="C107" s="75"/>
      <c r="D107" s="76"/>
      <c r="E107" s="73" t="s">
        <v>0</v>
      </c>
      <c r="F107" s="26"/>
      <c r="G107" s="17" t="s">
        <v>0</v>
      </c>
      <c r="H107" s="58"/>
      <c r="I107" s="34"/>
    </row>
    <row r="108" spans="1:9" ht="14.45" customHeight="1">
      <c r="A108" s="37" t="s">
        <v>1544</v>
      </c>
      <c r="B108" s="25" t="s">
        <v>755</v>
      </c>
      <c r="C108" s="1" t="s">
        <v>756</v>
      </c>
      <c r="D108" s="7">
        <v>1</v>
      </c>
      <c r="E108" s="18" t="s">
        <v>9</v>
      </c>
      <c r="F108" s="23" t="s">
        <v>1800</v>
      </c>
      <c r="G108" s="24">
        <v>1</v>
      </c>
      <c r="H108" s="56">
        <f>B108-F108</f>
        <v>-13716</v>
      </c>
      <c r="I108" s="33">
        <f>(B108-F108)/F108</f>
        <v>-0.18453093678106797</v>
      </c>
    </row>
    <row r="109" spans="1:9" ht="14.45" customHeight="1">
      <c r="A109" s="37" t="s">
        <v>1571</v>
      </c>
      <c r="B109" s="25" t="s">
        <v>832</v>
      </c>
      <c r="C109" s="2" t="s">
        <v>833</v>
      </c>
      <c r="D109" s="2" t="s">
        <v>427</v>
      </c>
      <c r="E109" s="18" t="s">
        <v>565</v>
      </c>
      <c r="F109" s="23" t="s">
        <v>1831</v>
      </c>
      <c r="G109" s="24">
        <v>0.72799999999999998</v>
      </c>
      <c r="H109" s="56">
        <f>B109-F109</f>
        <v>-13406</v>
      </c>
      <c r="I109" s="33">
        <f>(B109-F109)/F109</f>
        <v>-0.24778662920725283</v>
      </c>
    </row>
    <row r="110" spans="1:9" ht="14.45" customHeight="1">
      <c r="A110" s="37" t="s">
        <v>1573</v>
      </c>
      <c r="B110" s="25" t="s">
        <v>834</v>
      </c>
      <c r="C110" s="2" t="s">
        <v>835</v>
      </c>
      <c r="D110" s="2" t="s">
        <v>385</v>
      </c>
      <c r="E110" s="18" t="s">
        <v>745</v>
      </c>
      <c r="F110" s="23" t="s">
        <v>1832</v>
      </c>
      <c r="G110" s="24">
        <v>0.20100000000000001</v>
      </c>
      <c r="H110" s="56">
        <f>B110-F110</f>
        <v>203</v>
      </c>
      <c r="I110" s="33">
        <f>(B110-F110)/F110</f>
        <v>1.3586774646944648E-2</v>
      </c>
    </row>
    <row r="111" spans="1:9" ht="14.45" customHeight="1">
      <c r="A111" s="37" t="s">
        <v>1575</v>
      </c>
      <c r="B111" s="25" t="s">
        <v>836</v>
      </c>
      <c r="C111" s="2" t="s">
        <v>837</v>
      </c>
      <c r="D111" s="2" t="s">
        <v>838</v>
      </c>
      <c r="E111" s="18" t="s">
        <v>196</v>
      </c>
      <c r="F111" s="23" t="s">
        <v>708</v>
      </c>
      <c r="G111" s="24">
        <v>6.8000000000000005E-2</v>
      </c>
      <c r="H111" s="56">
        <f>B111-F111</f>
        <v>-503</v>
      </c>
      <c r="I111" s="33">
        <f>(B111-F111)/F111</f>
        <v>-9.9191480970222831E-2</v>
      </c>
    </row>
    <row r="112" spans="1:9" ht="14.45" customHeight="1">
      <c r="A112" s="106" t="s">
        <v>1577</v>
      </c>
      <c r="B112" s="107" t="s">
        <v>839</v>
      </c>
      <c r="C112" s="108" t="s">
        <v>840</v>
      </c>
      <c r="D112" s="108" t="s">
        <v>218</v>
      </c>
      <c r="E112" s="109" t="s">
        <v>13</v>
      </c>
      <c r="F112" s="69" t="s">
        <v>1170</v>
      </c>
      <c r="G112" s="64">
        <v>3.0000000000000001E-3</v>
      </c>
      <c r="H112" s="56">
        <f>B112-F112</f>
        <v>-10</v>
      </c>
      <c r="I112" s="68">
        <f>(B112-F112)/F112</f>
        <v>-4.6728971962616821E-2</v>
      </c>
    </row>
    <row r="113" spans="1:9" ht="14.45" customHeight="1">
      <c r="A113" s="103"/>
      <c r="B113" s="21"/>
      <c r="C113" s="1"/>
      <c r="D113" s="1"/>
      <c r="E113" s="16"/>
      <c r="F113" s="51"/>
      <c r="G113" s="62"/>
      <c r="H113" s="104"/>
      <c r="I113" s="105"/>
    </row>
    <row r="114" spans="1:9" s="93" customFormat="1" ht="15" customHeight="1">
      <c r="A114" s="36" t="s">
        <v>53</v>
      </c>
      <c r="B114" s="40" t="s">
        <v>0</v>
      </c>
      <c r="C114" s="6" t="s">
        <v>0</v>
      </c>
      <c r="D114" s="6" t="s">
        <v>0</v>
      </c>
      <c r="E114" s="17" t="s">
        <v>0</v>
      </c>
      <c r="F114" s="26" t="s">
        <v>0</v>
      </c>
      <c r="G114" s="27" t="s">
        <v>0</v>
      </c>
      <c r="H114" s="58"/>
      <c r="I114" s="34"/>
    </row>
    <row r="115" spans="1:9" ht="14.45" customHeight="1">
      <c r="A115" s="37" t="s">
        <v>2251</v>
      </c>
      <c r="B115" s="25" t="s">
        <v>787</v>
      </c>
      <c r="C115" s="2" t="s">
        <v>655</v>
      </c>
      <c r="D115" s="7">
        <v>1</v>
      </c>
      <c r="E115" s="18" t="s">
        <v>9</v>
      </c>
      <c r="F115" s="23" t="s">
        <v>1810</v>
      </c>
      <c r="G115" s="24">
        <v>1</v>
      </c>
      <c r="H115" s="56">
        <f t="shared" ref="H115:H121" si="9">B115-F115</f>
        <v>-13868</v>
      </c>
      <c r="I115" s="33">
        <f t="shared" ref="I115:I121" si="10">(B115-F115)/F115</f>
        <v>-0.18852637302882</v>
      </c>
    </row>
    <row r="116" spans="1:9" ht="14.45" customHeight="1">
      <c r="A116" s="37" t="s">
        <v>1533</v>
      </c>
      <c r="B116" s="25" t="s">
        <v>788</v>
      </c>
      <c r="C116" s="2" t="s">
        <v>789</v>
      </c>
      <c r="D116" s="2" t="s">
        <v>790</v>
      </c>
      <c r="E116" s="18" t="s">
        <v>745</v>
      </c>
      <c r="F116" s="23" t="s">
        <v>1811</v>
      </c>
      <c r="G116" s="24">
        <v>0.69599999999999995</v>
      </c>
      <c r="H116" s="56">
        <f t="shared" si="9"/>
        <v>-8806</v>
      </c>
      <c r="I116" s="33">
        <f t="shared" si="10"/>
        <v>-0.17201234519670275</v>
      </c>
    </row>
    <row r="117" spans="1:9" ht="14.45" customHeight="1">
      <c r="A117" s="37" t="s">
        <v>1535</v>
      </c>
      <c r="B117" s="25" t="s">
        <v>791</v>
      </c>
      <c r="C117" s="2" t="s">
        <v>792</v>
      </c>
      <c r="D117" s="2" t="s">
        <v>199</v>
      </c>
      <c r="E117" s="18" t="s">
        <v>739</v>
      </c>
      <c r="F117" s="23" t="s">
        <v>1812</v>
      </c>
      <c r="G117" s="24">
        <v>0.16500000000000001</v>
      </c>
      <c r="H117" s="56">
        <f t="shared" si="9"/>
        <v>-4768</v>
      </c>
      <c r="I117" s="33">
        <f t="shared" si="10"/>
        <v>-0.3917508832470627</v>
      </c>
    </row>
    <row r="118" spans="1:9" ht="14.45" customHeight="1">
      <c r="A118" s="38" t="s">
        <v>2120</v>
      </c>
      <c r="B118" s="25" t="s">
        <v>793</v>
      </c>
      <c r="C118" s="2" t="s">
        <v>794</v>
      </c>
      <c r="D118" s="2" t="s">
        <v>656</v>
      </c>
      <c r="E118" s="18" t="s">
        <v>795</v>
      </c>
      <c r="F118" s="23" t="s">
        <v>1813</v>
      </c>
      <c r="G118" s="24">
        <v>4.0999999999999995E-2</v>
      </c>
      <c r="H118" s="56">
        <f t="shared" si="9"/>
        <v>-360</v>
      </c>
      <c r="I118" s="33">
        <f t="shared" si="10"/>
        <v>-0.11988011988011989</v>
      </c>
    </row>
    <row r="119" spans="1:9" ht="14.45" customHeight="1">
      <c r="A119" s="37" t="s">
        <v>1538</v>
      </c>
      <c r="B119" s="25" t="s">
        <v>796</v>
      </c>
      <c r="C119" s="2" t="s">
        <v>797</v>
      </c>
      <c r="D119" s="2" t="s">
        <v>798</v>
      </c>
      <c r="E119" s="18" t="s">
        <v>380</v>
      </c>
      <c r="F119" s="23" t="s">
        <v>1814</v>
      </c>
      <c r="G119" s="24">
        <v>0.04</v>
      </c>
      <c r="H119" s="56">
        <f t="shared" si="9"/>
        <v>-775</v>
      </c>
      <c r="I119" s="33">
        <f t="shared" si="10"/>
        <v>-0.2606794483686512</v>
      </c>
    </row>
    <row r="120" spans="1:9" ht="14.45" customHeight="1">
      <c r="A120" s="37" t="s">
        <v>2119</v>
      </c>
      <c r="B120" s="25" t="s">
        <v>799</v>
      </c>
      <c r="C120" s="2" t="s">
        <v>561</v>
      </c>
      <c r="D120" s="2" t="s">
        <v>256</v>
      </c>
      <c r="E120" s="18" t="s">
        <v>194</v>
      </c>
      <c r="F120" s="23" t="s">
        <v>1815</v>
      </c>
      <c r="G120" s="24">
        <v>2.5000000000000001E-2</v>
      </c>
      <c r="H120" s="56">
        <f t="shared" si="9"/>
        <v>-312</v>
      </c>
      <c r="I120" s="33">
        <f t="shared" si="10"/>
        <v>-0.17285318559556787</v>
      </c>
    </row>
    <row r="121" spans="1:9" ht="14.45" customHeight="1">
      <c r="A121" s="37" t="s">
        <v>1541</v>
      </c>
      <c r="B121" s="25" t="s">
        <v>800</v>
      </c>
      <c r="C121" s="2" t="s">
        <v>801</v>
      </c>
      <c r="D121" s="2" t="s">
        <v>802</v>
      </c>
      <c r="E121" s="18" t="s">
        <v>795</v>
      </c>
      <c r="F121" s="23" t="s">
        <v>1816</v>
      </c>
      <c r="G121" s="24">
        <v>3.3000000000000002E-2</v>
      </c>
      <c r="H121" s="56">
        <f t="shared" si="9"/>
        <v>1153</v>
      </c>
      <c r="I121" s="33">
        <f t="shared" si="10"/>
        <v>0.47763048881524439</v>
      </c>
    </row>
    <row r="122" spans="1:9" ht="3.75" customHeight="1">
      <c r="A122" s="37"/>
      <c r="B122" s="43"/>
      <c r="C122" s="44"/>
      <c r="D122" s="44"/>
      <c r="E122" s="22"/>
      <c r="F122" s="45"/>
      <c r="G122" s="33"/>
      <c r="H122" s="57"/>
      <c r="I122" s="33"/>
    </row>
    <row r="123" spans="1:9" ht="14.45" customHeight="1" thickBot="1">
      <c r="A123" s="39" t="s">
        <v>2305</v>
      </c>
      <c r="B123" s="31" t="s">
        <v>803</v>
      </c>
      <c r="C123" s="116" t="s">
        <v>746</v>
      </c>
      <c r="D123" s="19" t="s">
        <v>9</v>
      </c>
      <c r="E123" s="20" t="s">
        <v>9</v>
      </c>
      <c r="F123" s="110" t="s">
        <v>1817</v>
      </c>
      <c r="G123" s="32" t="s">
        <v>9</v>
      </c>
      <c r="H123" s="117">
        <f>B123-F123</f>
        <v>-0.59999999999999787</v>
      </c>
      <c r="I123" s="35">
        <f>(B123-F123)/F123</f>
        <v>-2.2058823529411686E-2</v>
      </c>
    </row>
    <row r="124" spans="1:9" ht="15" customHeight="1">
      <c r="A124" s="5"/>
      <c r="B124" s="4"/>
      <c r="C124" s="10"/>
      <c r="D124" s="10"/>
      <c r="E124" s="10"/>
      <c r="F124" s="4"/>
      <c r="G124" s="4"/>
    </row>
    <row r="125" spans="1:9" ht="15" customHeight="1">
      <c r="A125" s="4" t="s">
        <v>2143</v>
      </c>
      <c r="B125" s="4"/>
      <c r="C125" s="10"/>
      <c r="D125" s="10"/>
      <c r="E125" s="10"/>
      <c r="F125" s="4"/>
      <c r="G125" s="4"/>
    </row>
    <row r="126" spans="1:9" ht="15" customHeight="1">
      <c r="A126" s="5" t="s">
        <v>2320</v>
      </c>
      <c r="B126" s="4"/>
      <c r="C126" s="10"/>
      <c r="D126" s="10"/>
      <c r="E126" s="10"/>
      <c r="F126" s="4"/>
      <c r="G126" s="4"/>
    </row>
    <row r="127" spans="1:9" ht="15" customHeight="1">
      <c r="A127" s="11" t="s">
        <v>2321</v>
      </c>
      <c r="B127" s="4"/>
      <c r="C127" s="10"/>
      <c r="D127" s="10"/>
      <c r="E127" s="10"/>
      <c r="F127" s="4"/>
      <c r="G127" s="4"/>
    </row>
    <row r="128" spans="1:9" ht="15" customHeight="1">
      <c r="A128" s="11"/>
      <c r="B128" s="4"/>
      <c r="C128" s="10"/>
      <c r="D128" s="10"/>
      <c r="E128" s="10"/>
      <c r="F128" s="4"/>
      <c r="G128" s="4"/>
    </row>
    <row r="129" spans="1:7" ht="15" customHeight="1">
      <c r="A129" s="93" t="s">
        <v>2164</v>
      </c>
      <c r="B129" s="4"/>
      <c r="C129" s="10"/>
      <c r="D129" s="10"/>
      <c r="E129" s="10"/>
      <c r="F129" s="4"/>
      <c r="G129" s="4"/>
    </row>
    <row r="130" spans="1:7" ht="15" customHeight="1">
      <c r="A130" s="95" t="s">
        <v>2167</v>
      </c>
      <c r="B130" s="96"/>
      <c r="C130" s="96"/>
      <c r="D130" s="10"/>
      <c r="E130" s="10"/>
      <c r="F130" s="4"/>
      <c r="G130" s="4"/>
    </row>
    <row r="131" spans="1:7" ht="15" customHeight="1">
      <c r="A131" s="95" t="s">
        <v>2165</v>
      </c>
      <c r="B131" s="4"/>
      <c r="C131" s="10"/>
      <c r="D131" s="10"/>
      <c r="E131" s="10"/>
    </row>
    <row r="132" spans="1:7" ht="15" customHeight="1">
      <c r="A132" s="95" t="s">
        <v>2166</v>
      </c>
      <c r="B132" s="4"/>
      <c r="C132" s="10"/>
      <c r="D132" s="10"/>
      <c r="E132" s="10"/>
    </row>
    <row r="133" spans="1:7" ht="15" customHeight="1"/>
    <row r="134" spans="1:7" ht="15" customHeight="1">
      <c r="A134" s="97" t="s">
        <v>2157</v>
      </c>
    </row>
    <row r="135" spans="1:7" ht="15" customHeight="1">
      <c r="A135" s="98" t="s">
        <v>2158</v>
      </c>
    </row>
    <row r="136" spans="1:7" ht="15" customHeight="1">
      <c r="A136" s="98" t="s">
        <v>2159</v>
      </c>
    </row>
    <row r="137" spans="1:7" ht="15" customHeight="1">
      <c r="A137" s="98" t="s">
        <v>2160</v>
      </c>
    </row>
    <row r="138" spans="1:7" ht="15" customHeight="1">
      <c r="A138" s="98" t="s">
        <v>2161</v>
      </c>
    </row>
    <row r="139" spans="1:7" ht="15" customHeight="1">
      <c r="A139" s="98" t="s">
        <v>2162</v>
      </c>
    </row>
    <row r="140" spans="1:7" ht="15" customHeight="1">
      <c r="A140" s="98" t="s">
        <v>2163</v>
      </c>
    </row>
    <row r="141" spans="1:7" ht="15" customHeight="1"/>
    <row r="142" spans="1:7" ht="15" customHeight="1"/>
    <row r="143" spans="1:7" ht="15" customHeight="1"/>
    <row r="144" spans="1:7"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1" ht="15" customHeight="1"/>
    <row r="232" ht="15" customHeight="1"/>
    <row r="233" ht="15" customHeight="1"/>
    <row r="234"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2" ht="15" customHeight="1"/>
    <row r="613" ht="15" customHeight="1"/>
    <row r="614" ht="15" customHeight="1"/>
    <row r="615" ht="15" customHeight="1"/>
  </sheetData>
  <mergeCells count="5">
    <mergeCell ref="F4:G4"/>
    <mergeCell ref="H4:I4"/>
    <mergeCell ref="A4:A5"/>
    <mergeCell ref="F31:I31"/>
    <mergeCell ref="B4:E4"/>
  </mergeCells>
  <pageMargins left="0.25" right="0.2" top="0.25" bottom="0.2" header="0.05" footer="0.05"/>
  <pageSetup scale="79" fitToHeight="60" orientation="landscape" r:id="rId1"/>
  <rowBreaks count="3" manualBreakCount="3">
    <brk id="51" max="16383" man="1"/>
    <brk id="89" max="16383" man="1"/>
    <brk id="1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624"/>
  <sheetViews>
    <sheetView zoomScaleNormal="100" workbookViewId="0">
      <pane xSplit="1" ySplit="5" topLeftCell="B6" activePane="bottomRight" state="frozen"/>
      <selection activeCell="A4" sqref="A4:A5"/>
      <selection pane="topRight" activeCell="A4" sqref="A4:A5"/>
      <selection pane="bottomLeft" activeCell="A4" sqref="A4:A5"/>
      <selection pane="bottomRight" activeCell="A4" sqref="A4:A5"/>
    </sheetView>
  </sheetViews>
  <sheetFormatPr defaultRowHeight="12.75"/>
  <cols>
    <col min="1" max="1" width="58.7109375" style="49" customWidth="1"/>
    <col min="2" max="8" width="13.85546875" style="49" customWidth="1"/>
    <col min="9" max="9" width="13.85546875" style="94" customWidth="1"/>
    <col min="10" max="10" width="14.28515625" style="49" customWidth="1"/>
    <col min="11" max="16384" width="9.140625" style="49"/>
  </cols>
  <sheetData>
    <row r="1" spans="1:9">
      <c r="A1" s="93" t="s">
        <v>2140</v>
      </c>
    </row>
    <row r="2" spans="1:9" s="93" customFormat="1">
      <c r="A2" s="101" t="s">
        <v>2263</v>
      </c>
      <c r="B2" s="101"/>
      <c r="C2" s="101"/>
      <c r="D2" s="101"/>
      <c r="I2" s="102"/>
    </row>
    <row r="3" spans="1:9" ht="13.5" thickBot="1">
      <c r="B3" s="4"/>
      <c r="D3" s="4"/>
      <c r="E3" s="4"/>
      <c r="F3" s="4"/>
      <c r="G3" s="4"/>
      <c r="H3" s="4"/>
    </row>
    <row r="4" spans="1:9" ht="27" customHeight="1">
      <c r="A4" s="126" t="s">
        <v>1</v>
      </c>
      <c r="B4" s="132" t="s">
        <v>2142</v>
      </c>
      <c r="C4" s="133"/>
      <c r="D4" s="133"/>
      <c r="E4" s="134"/>
      <c r="F4" s="124" t="s">
        <v>2141</v>
      </c>
      <c r="G4" s="125"/>
      <c r="H4" s="124" t="s">
        <v>2117</v>
      </c>
      <c r="I4" s="125"/>
    </row>
    <row r="5" spans="1:9" ht="39" thickBot="1">
      <c r="A5" s="127"/>
      <c r="B5" s="120" t="s">
        <v>2</v>
      </c>
      <c r="C5" s="121" t="s">
        <v>3</v>
      </c>
      <c r="D5" s="121" t="s">
        <v>4</v>
      </c>
      <c r="E5" s="122" t="s">
        <v>5</v>
      </c>
      <c r="F5" s="120" t="s">
        <v>2</v>
      </c>
      <c r="G5" s="122" t="s">
        <v>4</v>
      </c>
      <c r="H5" s="123" t="s">
        <v>2116</v>
      </c>
      <c r="I5" s="122" t="s">
        <v>4</v>
      </c>
    </row>
    <row r="6" spans="1:9" s="93" customFormat="1" ht="27" customHeight="1">
      <c r="A6" s="36" t="s">
        <v>2322</v>
      </c>
      <c r="B6" s="40" t="s">
        <v>0</v>
      </c>
      <c r="C6" s="6" t="s">
        <v>0</v>
      </c>
      <c r="D6" s="6" t="s">
        <v>0</v>
      </c>
      <c r="E6" s="17" t="s">
        <v>0</v>
      </c>
      <c r="F6" s="26" t="s">
        <v>0</v>
      </c>
      <c r="G6" s="27" t="s">
        <v>0</v>
      </c>
      <c r="H6" s="58"/>
      <c r="I6" s="34"/>
    </row>
    <row r="7" spans="1:9" ht="14.45" customHeight="1">
      <c r="A7" s="37" t="s">
        <v>2254</v>
      </c>
      <c r="B7" s="25" t="s">
        <v>1008</v>
      </c>
      <c r="C7" s="81" t="s">
        <v>2283</v>
      </c>
      <c r="D7" s="7">
        <v>1</v>
      </c>
      <c r="E7" s="18" t="s">
        <v>9</v>
      </c>
      <c r="F7" s="23" t="s">
        <v>1897</v>
      </c>
      <c r="G7" s="24">
        <v>1</v>
      </c>
      <c r="H7" s="56">
        <f t="shared" ref="H7:H19" si="0">B7-F7</f>
        <v>378371</v>
      </c>
      <c r="I7" s="33">
        <f t="shared" ref="I7:I19" si="1">(B7-F7)/F7</f>
        <v>0.34471948397441737</v>
      </c>
    </row>
    <row r="8" spans="1:9" ht="14.45" customHeight="1">
      <c r="A8" s="37" t="s">
        <v>1580</v>
      </c>
      <c r="B8" s="28" t="s">
        <v>1009</v>
      </c>
      <c r="C8" s="9" t="s">
        <v>1010</v>
      </c>
      <c r="D8" s="2" t="s">
        <v>22</v>
      </c>
      <c r="E8" s="18" t="s">
        <v>13</v>
      </c>
      <c r="F8" s="28" t="s">
        <v>1898</v>
      </c>
      <c r="G8" s="24">
        <v>9.6000000000000002E-2</v>
      </c>
      <c r="H8" s="56">
        <f t="shared" si="0"/>
        <v>-19521</v>
      </c>
      <c r="I8" s="33">
        <f t="shared" si="1"/>
        <v>-0.1846411410843328</v>
      </c>
    </row>
    <row r="9" spans="1:9" ht="14.45" customHeight="1">
      <c r="A9" s="37" t="s">
        <v>1581</v>
      </c>
      <c r="B9" s="28" t="s">
        <v>1011</v>
      </c>
      <c r="C9" s="9" t="s">
        <v>1012</v>
      </c>
      <c r="D9" s="2" t="s">
        <v>656</v>
      </c>
      <c r="E9" s="18" t="s">
        <v>13</v>
      </c>
      <c r="F9" s="28" t="s">
        <v>1899</v>
      </c>
      <c r="G9" s="24">
        <v>4.5999999999999999E-2</v>
      </c>
      <c r="H9" s="56">
        <f t="shared" si="0"/>
        <v>14838</v>
      </c>
      <c r="I9" s="33">
        <f t="shared" si="1"/>
        <v>0.29506631932706268</v>
      </c>
    </row>
    <row r="10" spans="1:9" ht="14.45" customHeight="1">
      <c r="A10" s="37" t="s">
        <v>1582</v>
      </c>
      <c r="B10" s="28" t="s">
        <v>1013</v>
      </c>
      <c r="C10" s="9" t="s">
        <v>1014</v>
      </c>
      <c r="D10" s="2" t="s">
        <v>303</v>
      </c>
      <c r="E10" s="18" t="s">
        <v>52</v>
      </c>
      <c r="F10" s="28" t="s">
        <v>1900</v>
      </c>
      <c r="G10" s="24">
        <v>9.0999999999999998E-2</v>
      </c>
      <c r="H10" s="56">
        <f t="shared" si="0"/>
        <v>8645</v>
      </c>
      <c r="I10" s="33">
        <f t="shared" si="1"/>
        <v>8.6839911201293807E-2</v>
      </c>
    </row>
    <row r="11" spans="1:9" ht="14.45" customHeight="1">
      <c r="A11" s="37" t="s">
        <v>1583</v>
      </c>
      <c r="B11" s="28" t="s">
        <v>1015</v>
      </c>
      <c r="C11" s="9" t="s">
        <v>1016</v>
      </c>
      <c r="D11" s="2" t="s">
        <v>454</v>
      </c>
      <c r="E11" s="18" t="s">
        <v>52</v>
      </c>
      <c r="F11" s="28" t="s">
        <v>1901</v>
      </c>
      <c r="G11" s="24">
        <v>8.8000000000000009E-2</v>
      </c>
      <c r="H11" s="56">
        <f t="shared" si="0"/>
        <v>3670</v>
      </c>
      <c r="I11" s="33">
        <f t="shared" si="1"/>
        <v>3.7822963795075798E-2</v>
      </c>
    </row>
    <row r="12" spans="1:9" ht="14.45" customHeight="1">
      <c r="A12" s="37" t="s">
        <v>1584</v>
      </c>
      <c r="B12" s="28" t="s">
        <v>1017</v>
      </c>
      <c r="C12" s="9" t="s">
        <v>1018</v>
      </c>
      <c r="D12" s="2" t="s">
        <v>76</v>
      </c>
      <c r="E12" s="18" t="s">
        <v>52</v>
      </c>
      <c r="F12" s="28" t="s">
        <v>1902</v>
      </c>
      <c r="G12" s="24">
        <v>0.13</v>
      </c>
      <c r="H12" s="56">
        <f t="shared" si="0"/>
        <v>3653</v>
      </c>
      <c r="I12" s="33">
        <f t="shared" si="1"/>
        <v>2.551476545693292E-2</v>
      </c>
    </row>
    <row r="13" spans="1:9" ht="14.45" customHeight="1">
      <c r="A13" s="37" t="s">
        <v>1585</v>
      </c>
      <c r="B13" s="28" t="s">
        <v>1019</v>
      </c>
      <c r="C13" s="9" t="s">
        <v>1020</v>
      </c>
      <c r="D13" s="2" t="s">
        <v>1021</v>
      </c>
      <c r="E13" s="18" t="s">
        <v>52</v>
      </c>
      <c r="F13" s="28" t="s">
        <v>1903</v>
      </c>
      <c r="G13" s="24">
        <v>0.193</v>
      </c>
      <c r="H13" s="56">
        <f t="shared" si="0"/>
        <v>22073</v>
      </c>
      <c r="I13" s="33">
        <f t="shared" si="1"/>
        <v>0.10408061261057357</v>
      </c>
    </row>
    <row r="14" spans="1:9" ht="14.45" customHeight="1">
      <c r="A14" s="37" t="s">
        <v>1586</v>
      </c>
      <c r="B14" s="28" t="s">
        <v>1022</v>
      </c>
      <c r="C14" s="9" t="s">
        <v>1023</v>
      </c>
      <c r="D14" s="2" t="s">
        <v>510</v>
      </c>
      <c r="E14" s="18" t="s">
        <v>52</v>
      </c>
      <c r="F14" s="28" t="s">
        <v>1904</v>
      </c>
      <c r="G14" s="24">
        <v>0.13500000000000001</v>
      </c>
      <c r="H14" s="56">
        <f t="shared" si="0"/>
        <v>48799</v>
      </c>
      <c r="I14" s="33">
        <f t="shared" si="1"/>
        <v>0.3282502825162783</v>
      </c>
    </row>
    <row r="15" spans="1:9" ht="14.45" customHeight="1">
      <c r="A15" s="37" t="s">
        <v>1587</v>
      </c>
      <c r="B15" s="28" t="s">
        <v>1024</v>
      </c>
      <c r="C15" s="9" t="s">
        <v>1025</v>
      </c>
      <c r="D15" s="2" t="s">
        <v>1026</v>
      </c>
      <c r="E15" s="18" t="s">
        <v>46</v>
      </c>
      <c r="F15" s="28" t="s">
        <v>1905</v>
      </c>
      <c r="G15" s="24">
        <v>0.13600000000000001</v>
      </c>
      <c r="H15" s="56">
        <f t="shared" si="0"/>
        <v>128602</v>
      </c>
      <c r="I15" s="33">
        <f t="shared" si="1"/>
        <v>0.86370352460777988</v>
      </c>
    </row>
    <row r="16" spans="1:9" ht="14.45" customHeight="1">
      <c r="A16" s="37" t="s">
        <v>1588</v>
      </c>
      <c r="B16" s="28" t="s">
        <v>1027</v>
      </c>
      <c r="C16" s="9" t="s">
        <v>1028</v>
      </c>
      <c r="D16" s="2" t="s">
        <v>137</v>
      </c>
      <c r="E16" s="18" t="s">
        <v>52</v>
      </c>
      <c r="F16" s="28" t="s">
        <v>1906</v>
      </c>
      <c r="G16" s="24">
        <v>4.7E-2</v>
      </c>
      <c r="H16" s="56">
        <f t="shared" si="0"/>
        <v>81687</v>
      </c>
      <c r="I16" s="33">
        <f t="shared" si="1"/>
        <v>1.5680090601965602</v>
      </c>
    </row>
    <row r="17" spans="1:9" ht="14.45" customHeight="1">
      <c r="A17" s="37" t="s">
        <v>1589</v>
      </c>
      <c r="B17" s="28" t="s">
        <v>1029</v>
      </c>
      <c r="C17" s="9" t="s">
        <v>1030</v>
      </c>
      <c r="D17" s="2" t="s">
        <v>173</v>
      </c>
      <c r="E17" s="18" t="s">
        <v>13</v>
      </c>
      <c r="F17" s="28" t="s">
        <v>1907</v>
      </c>
      <c r="G17" s="24">
        <v>3.7000000000000005E-2</v>
      </c>
      <c r="H17" s="56">
        <f t="shared" si="0"/>
        <v>85925</v>
      </c>
      <c r="I17" s="33">
        <f t="shared" si="1"/>
        <v>2.1415397652219426</v>
      </c>
    </row>
    <row r="18" spans="1:9" ht="14.45" customHeight="1">
      <c r="A18" s="37" t="s">
        <v>1590</v>
      </c>
      <c r="B18" s="53">
        <v>74622</v>
      </c>
      <c r="C18" s="3" t="s">
        <v>2192</v>
      </c>
      <c r="D18" s="2" t="s">
        <v>9</v>
      </c>
      <c r="E18" s="18" t="s">
        <v>9</v>
      </c>
      <c r="F18" s="60">
        <v>55415</v>
      </c>
      <c r="G18" s="24" t="s">
        <v>9</v>
      </c>
      <c r="H18" s="52">
        <f t="shared" si="0"/>
        <v>19207</v>
      </c>
      <c r="I18" s="33">
        <f t="shared" si="1"/>
        <v>0.34660290535053684</v>
      </c>
    </row>
    <row r="19" spans="1:9" ht="14.45" customHeight="1">
      <c r="A19" s="37" t="s">
        <v>2124</v>
      </c>
      <c r="B19" s="53">
        <v>93970</v>
      </c>
      <c r="C19" s="3" t="s">
        <v>2193</v>
      </c>
      <c r="D19" s="2" t="s">
        <v>9</v>
      </c>
      <c r="E19" s="18" t="s">
        <v>9</v>
      </c>
      <c r="F19" s="60">
        <v>70489</v>
      </c>
      <c r="G19" s="24" t="s">
        <v>9</v>
      </c>
      <c r="H19" s="52">
        <f t="shared" si="0"/>
        <v>23481</v>
      </c>
      <c r="I19" s="33">
        <f t="shared" si="1"/>
        <v>0.33311580530295509</v>
      </c>
    </row>
    <row r="20" spans="1:9" ht="3.75" customHeight="1">
      <c r="A20" s="37"/>
      <c r="B20" s="43"/>
      <c r="C20" s="44"/>
      <c r="D20" s="44"/>
      <c r="E20" s="22"/>
      <c r="F20" s="45"/>
      <c r="G20" s="33"/>
      <c r="H20" s="57"/>
      <c r="I20" s="33"/>
    </row>
    <row r="21" spans="1:9" ht="14.45" customHeight="1">
      <c r="A21" s="37" t="s">
        <v>1591</v>
      </c>
      <c r="B21" s="25" t="s">
        <v>1033</v>
      </c>
      <c r="C21" s="2" t="s">
        <v>1034</v>
      </c>
      <c r="D21" s="2" t="s">
        <v>1035</v>
      </c>
      <c r="E21" s="18" t="s">
        <v>52</v>
      </c>
      <c r="F21" s="23" t="s">
        <v>1908</v>
      </c>
      <c r="G21" s="24">
        <v>0.87400000000000011</v>
      </c>
      <c r="H21" s="56">
        <f t="shared" ref="H21:H30" si="2">B21-F21</f>
        <v>316782</v>
      </c>
      <c r="I21" s="33">
        <f t="shared" ref="I21:I29" si="3">(B21-F21)/F21</f>
        <v>0.33039631036489592</v>
      </c>
    </row>
    <row r="22" spans="1:9" ht="14.45" customHeight="1">
      <c r="A22" s="37" t="s">
        <v>1593</v>
      </c>
      <c r="B22" s="53">
        <v>96342</v>
      </c>
      <c r="C22" s="2" t="s">
        <v>2310</v>
      </c>
      <c r="D22" s="2" t="s">
        <v>9</v>
      </c>
      <c r="E22" s="18" t="s">
        <v>9</v>
      </c>
      <c r="F22" s="60">
        <v>70924</v>
      </c>
      <c r="G22" s="24" t="s">
        <v>9</v>
      </c>
      <c r="H22" s="52">
        <f t="shared" si="2"/>
        <v>25418</v>
      </c>
      <c r="I22" s="33">
        <f t="shared" si="3"/>
        <v>0.35838362190513789</v>
      </c>
    </row>
    <row r="23" spans="1:9" ht="14.45" customHeight="1">
      <c r="A23" s="37" t="s">
        <v>1594</v>
      </c>
      <c r="B23" s="25" t="s">
        <v>1036</v>
      </c>
      <c r="C23" s="2" t="s">
        <v>1037</v>
      </c>
      <c r="D23" s="2" t="s">
        <v>1026</v>
      </c>
      <c r="E23" s="18" t="s">
        <v>52</v>
      </c>
      <c r="F23" s="29" t="s">
        <v>1909</v>
      </c>
      <c r="G23" s="24">
        <v>0.13900000000000001</v>
      </c>
      <c r="H23" s="56">
        <f t="shared" si="2"/>
        <v>124125</v>
      </c>
      <c r="I23" s="33">
        <f t="shared" si="3"/>
        <v>0.81317191092942354</v>
      </c>
    </row>
    <row r="24" spans="1:9" ht="14.45" customHeight="1">
      <c r="A24" s="37" t="s">
        <v>1595</v>
      </c>
      <c r="B24" s="53">
        <v>13444</v>
      </c>
      <c r="C24" s="2" t="s">
        <v>2196</v>
      </c>
      <c r="D24" s="2" t="s">
        <v>9</v>
      </c>
      <c r="E24" s="18" t="s">
        <v>9</v>
      </c>
      <c r="F24" s="60">
        <v>9831</v>
      </c>
      <c r="G24" s="24" t="s">
        <v>9</v>
      </c>
      <c r="H24" s="52">
        <f t="shared" si="2"/>
        <v>3613</v>
      </c>
      <c r="I24" s="33">
        <f t="shared" si="3"/>
        <v>0.36751093479808766</v>
      </c>
    </row>
    <row r="25" spans="1:9" ht="14.45" customHeight="1">
      <c r="A25" s="37" t="s">
        <v>1600</v>
      </c>
      <c r="B25" s="25" t="s">
        <v>1038</v>
      </c>
      <c r="C25" s="2" t="s">
        <v>1039</v>
      </c>
      <c r="D25" s="2" t="s">
        <v>566</v>
      </c>
      <c r="E25" s="18" t="s">
        <v>52</v>
      </c>
      <c r="F25" s="23" t="s">
        <v>1912</v>
      </c>
      <c r="G25" s="24">
        <v>8.8000000000000009E-2</v>
      </c>
      <c r="H25" s="56">
        <f t="shared" si="2"/>
        <v>40936</v>
      </c>
      <c r="I25" s="33">
        <f t="shared" si="3"/>
        <v>0.42196406667147701</v>
      </c>
    </row>
    <row r="26" spans="1:9" ht="14.45" customHeight="1">
      <c r="A26" s="37" t="s">
        <v>1601</v>
      </c>
      <c r="B26" s="53">
        <v>22032</v>
      </c>
      <c r="C26" s="2" t="s">
        <v>2192</v>
      </c>
      <c r="D26" s="2" t="s">
        <v>9</v>
      </c>
      <c r="E26" s="18" t="s">
        <v>9</v>
      </c>
      <c r="F26" s="60">
        <v>15655</v>
      </c>
      <c r="G26" s="24" t="s">
        <v>9</v>
      </c>
      <c r="H26" s="52">
        <f t="shared" si="2"/>
        <v>6377</v>
      </c>
      <c r="I26" s="33">
        <f t="shared" si="3"/>
        <v>0.40734589587991055</v>
      </c>
    </row>
    <row r="27" spans="1:9" ht="14.45" customHeight="1">
      <c r="A27" s="37" t="s">
        <v>1596</v>
      </c>
      <c r="B27" s="25" t="s">
        <v>1040</v>
      </c>
      <c r="C27" s="2" t="s">
        <v>1041</v>
      </c>
      <c r="D27" s="2" t="s">
        <v>83</v>
      </c>
      <c r="E27" s="18" t="s">
        <v>13</v>
      </c>
      <c r="F27" s="23" t="s">
        <v>1910</v>
      </c>
      <c r="G27" s="24">
        <v>8.199999999999999E-2</v>
      </c>
      <c r="H27" s="56">
        <f t="shared" si="2"/>
        <v>13476</v>
      </c>
      <c r="I27" s="33">
        <f t="shared" si="3"/>
        <v>0.15030951982599966</v>
      </c>
    </row>
    <row r="28" spans="1:9" ht="14.45" customHeight="1">
      <c r="A28" s="37" t="s">
        <v>1597</v>
      </c>
      <c r="B28" s="53">
        <v>9938</v>
      </c>
      <c r="C28" s="2" t="s">
        <v>2195</v>
      </c>
      <c r="D28" s="2" t="s">
        <v>9</v>
      </c>
      <c r="E28" s="18" t="s">
        <v>9</v>
      </c>
      <c r="F28" s="60">
        <v>7804</v>
      </c>
      <c r="G28" s="24" t="s">
        <v>9</v>
      </c>
      <c r="H28" s="52">
        <f t="shared" si="2"/>
        <v>2134</v>
      </c>
      <c r="I28" s="33">
        <f t="shared" si="3"/>
        <v>0.27344951307022042</v>
      </c>
    </row>
    <row r="29" spans="1:9" ht="14.45" customHeight="1">
      <c r="A29" s="37" t="s">
        <v>1598</v>
      </c>
      <c r="B29" s="25" t="s">
        <v>1042</v>
      </c>
      <c r="C29" s="2" t="s">
        <v>1043</v>
      </c>
      <c r="D29" s="2" t="s">
        <v>443</v>
      </c>
      <c r="E29" s="18" t="s">
        <v>13</v>
      </c>
      <c r="F29" s="23" t="s">
        <v>1911</v>
      </c>
      <c r="G29" s="24">
        <v>5.7000000000000002E-2</v>
      </c>
      <c r="H29" s="56">
        <f t="shared" si="2"/>
        <v>-26772</v>
      </c>
      <c r="I29" s="33">
        <f t="shared" si="3"/>
        <v>-0.42762674504041148</v>
      </c>
    </row>
    <row r="30" spans="1:9" ht="14.45" customHeight="1">
      <c r="A30" s="37" t="s">
        <v>1599</v>
      </c>
      <c r="B30" s="53">
        <v>6183</v>
      </c>
      <c r="C30" s="2" t="s">
        <v>2194</v>
      </c>
      <c r="D30" s="2" t="s">
        <v>9</v>
      </c>
      <c r="E30" s="18" t="s">
        <v>9</v>
      </c>
      <c r="F30" s="63">
        <v>5658</v>
      </c>
      <c r="G30" s="64" t="s">
        <v>9</v>
      </c>
      <c r="H30" s="52">
        <f t="shared" si="2"/>
        <v>525</v>
      </c>
      <c r="I30" s="33">
        <f>(B30-F30)/F30</f>
        <v>9.2788971367974551E-2</v>
      </c>
    </row>
    <row r="31" spans="1:9" ht="14.45" customHeight="1">
      <c r="A31" s="37" t="s">
        <v>2129</v>
      </c>
      <c r="B31" s="25" t="s">
        <v>1044</v>
      </c>
      <c r="C31" s="2" t="s">
        <v>1045</v>
      </c>
      <c r="D31" s="2" t="s">
        <v>437</v>
      </c>
      <c r="E31" s="18" t="s">
        <v>13</v>
      </c>
      <c r="F31" s="128" t="s">
        <v>2252</v>
      </c>
      <c r="G31" s="129"/>
      <c r="H31" s="130"/>
      <c r="I31" s="131"/>
    </row>
    <row r="32" spans="1:9" ht="3.75" customHeight="1">
      <c r="A32" s="37"/>
      <c r="B32" s="43"/>
      <c r="C32" s="44"/>
      <c r="D32" s="44"/>
      <c r="E32" s="22"/>
      <c r="F32" s="67"/>
      <c r="G32" s="71"/>
      <c r="H32" s="46"/>
      <c r="I32" s="33"/>
    </row>
    <row r="33" spans="1:9" ht="14.45" customHeight="1">
      <c r="A33" s="37" t="s">
        <v>2255</v>
      </c>
      <c r="B33" s="25" t="s">
        <v>1046</v>
      </c>
      <c r="C33" s="2" t="s">
        <v>1047</v>
      </c>
      <c r="D33" s="7">
        <v>1</v>
      </c>
      <c r="E33" s="18" t="s">
        <v>9</v>
      </c>
      <c r="F33" s="51" t="s">
        <v>1913</v>
      </c>
      <c r="G33" s="62">
        <v>1</v>
      </c>
      <c r="H33" s="56">
        <f t="shared" ref="H33:H45" si="4">B33-F33</f>
        <v>265579</v>
      </c>
      <c r="I33" s="33">
        <f t="shared" ref="I33:I45" si="5">(B33-F33)/F33</f>
        <v>0.31407760790175782</v>
      </c>
    </row>
    <row r="34" spans="1:9" ht="14.45" customHeight="1">
      <c r="A34" s="37" t="s">
        <v>1580</v>
      </c>
      <c r="B34" s="25" t="s">
        <v>1048</v>
      </c>
      <c r="C34" s="81" t="s">
        <v>2284</v>
      </c>
      <c r="D34" s="2" t="s">
        <v>437</v>
      </c>
      <c r="E34" s="18" t="s">
        <v>13</v>
      </c>
      <c r="F34" s="23" t="s">
        <v>1914</v>
      </c>
      <c r="G34" s="24">
        <v>5.5E-2</v>
      </c>
      <c r="H34" s="56">
        <f t="shared" si="4"/>
        <v>-10852</v>
      </c>
      <c r="I34" s="33">
        <f t="shared" si="5"/>
        <v>-0.2324415790262814</v>
      </c>
    </row>
    <row r="35" spans="1:9" ht="14.45" customHeight="1">
      <c r="A35" s="37" t="s">
        <v>1581</v>
      </c>
      <c r="B35" s="25" t="s">
        <v>1049</v>
      </c>
      <c r="C35" s="2" t="s">
        <v>1050</v>
      </c>
      <c r="D35" s="2" t="s">
        <v>256</v>
      </c>
      <c r="E35" s="18" t="s">
        <v>13</v>
      </c>
      <c r="F35" s="23" t="s">
        <v>1915</v>
      </c>
      <c r="G35" s="24">
        <v>4.2000000000000003E-2</v>
      </c>
      <c r="H35" s="56">
        <f t="shared" si="4"/>
        <v>-7055</v>
      </c>
      <c r="I35" s="33">
        <f t="shared" si="5"/>
        <v>-0.19990366088631983</v>
      </c>
    </row>
    <row r="36" spans="1:9" ht="14.45" customHeight="1">
      <c r="A36" s="37" t="s">
        <v>1582</v>
      </c>
      <c r="B36" s="25" t="s">
        <v>1051</v>
      </c>
      <c r="C36" s="2" t="s">
        <v>1052</v>
      </c>
      <c r="D36" s="2" t="s">
        <v>446</v>
      </c>
      <c r="E36" s="18" t="s">
        <v>52</v>
      </c>
      <c r="F36" s="23" t="s">
        <v>1916</v>
      </c>
      <c r="G36" s="24">
        <v>8.5999999999999993E-2</v>
      </c>
      <c r="H36" s="56">
        <f t="shared" si="4"/>
        <v>3369</v>
      </c>
      <c r="I36" s="33">
        <f t="shared" si="5"/>
        <v>4.6135517090271694E-2</v>
      </c>
    </row>
    <row r="37" spans="1:9" ht="14.45" customHeight="1">
      <c r="A37" s="37" t="s">
        <v>1583</v>
      </c>
      <c r="B37" s="25" t="s">
        <v>1053</v>
      </c>
      <c r="C37" s="2" t="s">
        <v>1054</v>
      </c>
      <c r="D37" s="2" t="s">
        <v>147</v>
      </c>
      <c r="E37" s="18" t="s">
        <v>52</v>
      </c>
      <c r="F37" s="23" t="s">
        <v>1917</v>
      </c>
      <c r="G37" s="24">
        <v>8.6999999999999994E-2</v>
      </c>
      <c r="H37" s="56">
        <f t="shared" si="4"/>
        <v>-2030</v>
      </c>
      <c r="I37" s="33">
        <f t="shared" si="5"/>
        <v>-2.7732998169348891E-2</v>
      </c>
    </row>
    <row r="38" spans="1:9" ht="14.45" customHeight="1">
      <c r="A38" s="37" t="s">
        <v>1584</v>
      </c>
      <c r="B38" s="25" t="s">
        <v>1055</v>
      </c>
      <c r="C38" s="2" t="s">
        <v>1056</v>
      </c>
      <c r="D38" s="2" t="s">
        <v>1057</v>
      </c>
      <c r="E38" s="18" t="s">
        <v>52</v>
      </c>
      <c r="F38" s="23" t="s">
        <v>1918</v>
      </c>
      <c r="G38" s="24">
        <v>0.13100000000000001</v>
      </c>
      <c r="H38" s="56">
        <f t="shared" si="4"/>
        <v>-4137</v>
      </c>
      <c r="I38" s="33">
        <f t="shared" si="5"/>
        <v>-3.7275643335976355E-2</v>
      </c>
    </row>
    <row r="39" spans="1:9" ht="14.45" customHeight="1">
      <c r="A39" s="37" t="s">
        <v>1585</v>
      </c>
      <c r="B39" s="25" t="s">
        <v>1058</v>
      </c>
      <c r="C39" s="2" t="s">
        <v>1059</v>
      </c>
      <c r="D39" s="2" t="s">
        <v>1060</v>
      </c>
      <c r="E39" s="18" t="s">
        <v>52</v>
      </c>
      <c r="F39" s="23" t="s">
        <v>1919</v>
      </c>
      <c r="G39" s="24">
        <v>0.20300000000000001</v>
      </c>
      <c r="H39" s="56">
        <f t="shared" si="4"/>
        <v>6608</v>
      </c>
      <c r="I39" s="33">
        <f t="shared" si="5"/>
        <v>3.8529039631035468E-2</v>
      </c>
    </row>
    <row r="40" spans="1:9" ht="14.45" customHeight="1">
      <c r="A40" s="37" t="s">
        <v>1586</v>
      </c>
      <c r="B40" s="25" t="s">
        <v>1061</v>
      </c>
      <c r="C40" s="2" t="s">
        <v>1062</v>
      </c>
      <c r="D40" s="2" t="s">
        <v>1063</v>
      </c>
      <c r="E40" s="18" t="s">
        <v>52</v>
      </c>
      <c r="F40" s="23" t="s">
        <v>1920</v>
      </c>
      <c r="G40" s="24">
        <v>0.14899999999999999</v>
      </c>
      <c r="H40" s="56">
        <f t="shared" si="4"/>
        <v>29536</v>
      </c>
      <c r="I40" s="33">
        <f t="shared" si="5"/>
        <v>0.2346902289215024</v>
      </c>
    </row>
    <row r="41" spans="1:9" ht="14.45" customHeight="1">
      <c r="A41" s="37" t="s">
        <v>1587</v>
      </c>
      <c r="B41" s="25" t="s">
        <v>1064</v>
      </c>
      <c r="C41" s="2" t="s">
        <v>1065</v>
      </c>
      <c r="D41" s="2" t="s">
        <v>1066</v>
      </c>
      <c r="E41" s="18" t="s">
        <v>46</v>
      </c>
      <c r="F41" s="23" t="s">
        <v>1921</v>
      </c>
      <c r="G41" s="24">
        <v>0.153</v>
      </c>
      <c r="H41" s="56">
        <f t="shared" si="4"/>
        <v>101507</v>
      </c>
      <c r="I41" s="33">
        <f t="shared" si="5"/>
        <v>0.78383783783783789</v>
      </c>
    </row>
    <row r="42" spans="1:9" ht="14.45" customHeight="1">
      <c r="A42" s="37" t="s">
        <v>1588</v>
      </c>
      <c r="B42" s="25" t="s">
        <v>1067</v>
      </c>
      <c r="C42" s="2" t="s">
        <v>1068</v>
      </c>
      <c r="D42" s="2" t="s">
        <v>328</v>
      </c>
      <c r="E42" s="18" t="s">
        <v>52</v>
      </c>
      <c r="F42" s="23" t="s">
        <v>1922</v>
      </c>
      <c r="G42" s="24">
        <v>5.2999999999999999E-2</v>
      </c>
      <c r="H42" s="56">
        <f t="shared" si="4"/>
        <v>71722</v>
      </c>
      <c r="I42" s="33">
        <f t="shared" si="5"/>
        <v>1.5928665023208297</v>
      </c>
    </row>
    <row r="43" spans="1:9" ht="14.45" customHeight="1">
      <c r="A43" s="37" t="s">
        <v>1589</v>
      </c>
      <c r="B43" s="25" t="s">
        <v>1069</v>
      </c>
      <c r="C43" s="2" t="s">
        <v>1070</v>
      </c>
      <c r="D43" s="2" t="s">
        <v>1071</v>
      </c>
      <c r="E43" s="18" t="s">
        <v>52</v>
      </c>
      <c r="F43" s="23" t="s">
        <v>1923</v>
      </c>
      <c r="G43" s="24">
        <v>4.0999999999999995E-2</v>
      </c>
      <c r="H43" s="56">
        <f t="shared" si="4"/>
        <v>76911</v>
      </c>
      <c r="I43" s="33">
        <f t="shared" si="5"/>
        <v>2.2284000695369994</v>
      </c>
    </row>
    <row r="44" spans="1:9" ht="14.45" customHeight="1">
      <c r="A44" s="37" t="s">
        <v>1602</v>
      </c>
      <c r="B44" s="53">
        <v>83988</v>
      </c>
      <c r="C44" s="2" t="s">
        <v>2197</v>
      </c>
      <c r="D44" s="2" t="s">
        <v>9</v>
      </c>
      <c r="E44" s="18" t="s">
        <v>9</v>
      </c>
      <c r="F44" s="60">
        <v>61455</v>
      </c>
      <c r="G44" s="24" t="s">
        <v>9</v>
      </c>
      <c r="H44" s="52">
        <f t="shared" si="4"/>
        <v>22533</v>
      </c>
      <c r="I44" s="33">
        <f t="shared" si="5"/>
        <v>0.36665853063216985</v>
      </c>
    </row>
    <row r="45" spans="1:9" ht="14.45" customHeight="1">
      <c r="A45" s="37" t="s">
        <v>2136</v>
      </c>
      <c r="B45" s="53">
        <v>103552</v>
      </c>
      <c r="C45" s="2" t="s">
        <v>2198</v>
      </c>
      <c r="D45" s="2" t="s">
        <v>9</v>
      </c>
      <c r="E45" s="18" t="s">
        <v>9</v>
      </c>
      <c r="F45" s="60">
        <v>76572</v>
      </c>
      <c r="G45" s="24" t="s">
        <v>9</v>
      </c>
      <c r="H45" s="52">
        <f t="shared" si="4"/>
        <v>26980</v>
      </c>
      <c r="I45" s="33">
        <f t="shared" si="5"/>
        <v>0.35234811680509848</v>
      </c>
    </row>
    <row r="46" spans="1:9" ht="3.75" customHeight="1">
      <c r="A46" s="37"/>
      <c r="B46" s="43"/>
      <c r="C46" s="44"/>
      <c r="D46" s="44"/>
      <c r="E46" s="22"/>
      <c r="F46" s="45"/>
      <c r="G46" s="33"/>
      <c r="H46" s="57"/>
      <c r="I46" s="33"/>
    </row>
    <row r="47" spans="1:9" ht="14.45" customHeight="1">
      <c r="A47" s="37" t="s">
        <v>1603</v>
      </c>
      <c r="B47" s="53">
        <v>31317</v>
      </c>
      <c r="C47" s="2" t="s">
        <v>2199</v>
      </c>
      <c r="D47" s="2" t="s">
        <v>9</v>
      </c>
      <c r="E47" s="18" t="s">
        <v>9</v>
      </c>
      <c r="F47" s="60">
        <v>22120</v>
      </c>
      <c r="G47" s="24" t="s">
        <v>9</v>
      </c>
      <c r="H47" s="52">
        <f>B47-F47</f>
        <v>9197</v>
      </c>
      <c r="I47" s="33">
        <f>(B47-F47)/F47</f>
        <v>0.41577757685352623</v>
      </c>
    </row>
    <row r="48" spans="1:9" ht="3.75" customHeight="1">
      <c r="A48" s="37"/>
      <c r="B48" s="43"/>
      <c r="C48" s="44"/>
      <c r="D48" s="119"/>
      <c r="E48" s="22"/>
      <c r="F48" s="45"/>
      <c r="G48" s="33"/>
      <c r="H48" s="57"/>
      <c r="I48" s="33"/>
    </row>
    <row r="49" spans="1:9" ht="14.45" customHeight="1">
      <c r="A49" s="37" t="s">
        <v>2253</v>
      </c>
      <c r="B49" s="53">
        <v>37850</v>
      </c>
      <c r="C49" s="115" t="s">
        <v>2200</v>
      </c>
      <c r="D49" s="74" t="s">
        <v>9</v>
      </c>
      <c r="E49" s="22" t="s">
        <v>9</v>
      </c>
      <c r="F49" s="60">
        <v>27056</v>
      </c>
      <c r="G49" s="24" t="s">
        <v>9</v>
      </c>
      <c r="H49" s="52">
        <f>B49-F49</f>
        <v>10794</v>
      </c>
      <c r="I49" s="33">
        <f>(B49-F49)/F49</f>
        <v>0.39895032525133056</v>
      </c>
    </row>
    <row r="50" spans="1:9" ht="14.45" customHeight="1">
      <c r="A50" s="37" t="s">
        <v>2137</v>
      </c>
      <c r="B50" s="53">
        <v>55290</v>
      </c>
      <c r="C50" s="115" t="s">
        <v>2201</v>
      </c>
      <c r="D50" s="74" t="s">
        <v>9</v>
      </c>
      <c r="E50" s="22" t="s">
        <v>9</v>
      </c>
      <c r="F50" s="60">
        <v>41981</v>
      </c>
      <c r="G50" s="24" t="s">
        <v>9</v>
      </c>
      <c r="H50" s="52">
        <f>B50-F50</f>
        <v>13309</v>
      </c>
      <c r="I50" s="33">
        <f>(B50-F50)/F50</f>
        <v>0.31702436816655155</v>
      </c>
    </row>
    <row r="51" spans="1:9" ht="14.45" customHeight="1">
      <c r="A51" s="37" t="s">
        <v>2138</v>
      </c>
      <c r="B51" s="53">
        <v>46696</v>
      </c>
      <c r="C51" s="115" t="s">
        <v>2202</v>
      </c>
      <c r="D51" s="74" t="s">
        <v>9</v>
      </c>
      <c r="E51" s="22" t="s">
        <v>9</v>
      </c>
      <c r="F51" s="60">
        <v>33389</v>
      </c>
      <c r="G51" s="24" t="s">
        <v>9</v>
      </c>
      <c r="H51" s="52">
        <f>B51-F51</f>
        <v>13307</v>
      </c>
      <c r="I51" s="33">
        <f>(B51-F51)/F51</f>
        <v>0.39854443080056307</v>
      </c>
    </row>
    <row r="52" spans="1:9" ht="14.45" customHeight="1">
      <c r="A52" s="37"/>
      <c r="B52" s="25"/>
      <c r="C52" s="10"/>
      <c r="D52" s="74"/>
      <c r="E52" s="22"/>
      <c r="F52" s="23"/>
      <c r="G52" s="24"/>
      <c r="H52" s="56"/>
      <c r="I52" s="33"/>
    </row>
    <row r="53" spans="1:9" s="93" customFormat="1" ht="27" customHeight="1">
      <c r="A53" s="36" t="s">
        <v>2139</v>
      </c>
      <c r="B53" s="40" t="s">
        <v>0</v>
      </c>
      <c r="C53" s="6"/>
      <c r="D53" s="89"/>
      <c r="E53" s="17"/>
      <c r="F53" s="26" t="s">
        <v>0</v>
      </c>
      <c r="G53" s="27" t="s">
        <v>0</v>
      </c>
      <c r="H53" s="58"/>
      <c r="I53" s="34"/>
    </row>
    <row r="54" spans="1:9" ht="14.45" customHeight="1">
      <c r="A54" s="37" t="s">
        <v>2256</v>
      </c>
      <c r="B54" s="25" t="s">
        <v>9</v>
      </c>
      <c r="C54" s="2" t="s">
        <v>9</v>
      </c>
      <c r="D54" s="2" t="s">
        <v>502</v>
      </c>
      <c r="E54" s="18" t="s">
        <v>52</v>
      </c>
      <c r="F54" s="25" t="s">
        <v>9</v>
      </c>
      <c r="G54" s="24">
        <v>9.6999999999999989E-2</v>
      </c>
      <c r="H54" s="56" t="s">
        <v>9</v>
      </c>
      <c r="I54" s="33">
        <f t="shared" ref="I54:I62" si="6">D54-G54</f>
        <v>-1.8999999999999989E-2</v>
      </c>
    </row>
    <row r="55" spans="1:9" ht="14.45" customHeight="1">
      <c r="A55" s="37" t="s">
        <v>188</v>
      </c>
      <c r="B55" s="25" t="s">
        <v>9</v>
      </c>
      <c r="C55" s="2" t="s">
        <v>9</v>
      </c>
      <c r="D55" s="2" t="s">
        <v>109</v>
      </c>
      <c r="E55" s="18" t="s">
        <v>46</v>
      </c>
      <c r="F55" s="25" t="s">
        <v>9</v>
      </c>
      <c r="G55" s="24">
        <v>0.12</v>
      </c>
      <c r="H55" s="56" t="s">
        <v>9</v>
      </c>
      <c r="I55" s="33">
        <f t="shared" si="6"/>
        <v>-2.7999999999999997E-2</v>
      </c>
    </row>
    <row r="56" spans="1:9" ht="14.45" customHeight="1">
      <c r="A56" s="37" t="s">
        <v>190</v>
      </c>
      <c r="B56" s="25" t="s">
        <v>9</v>
      </c>
      <c r="C56" s="2" t="s">
        <v>9</v>
      </c>
      <c r="D56" s="2" t="s">
        <v>446</v>
      </c>
      <c r="E56" s="18" t="s">
        <v>380</v>
      </c>
      <c r="F56" s="25" t="s">
        <v>9</v>
      </c>
      <c r="G56" s="24">
        <v>8.4000000000000005E-2</v>
      </c>
      <c r="H56" s="56" t="s">
        <v>9</v>
      </c>
      <c r="I56" s="33">
        <f t="shared" si="6"/>
        <v>-1.4999999999999999E-2</v>
      </c>
    </row>
    <row r="57" spans="1:9" ht="14.45" customHeight="1">
      <c r="A57" s="37" t="s">
        <v>2257</v>
      </c>
      <c r="B57" s="25" t="s">
        <v>9</v>
      </c>
      <c r="C57" s="2" t="s">
        <v>9</v>
      </c>
      <c r="D57" s="2" t="s">
        <v>544</v>
      </c>
      <c r="E57" s="18" t="s">
        <v>52</v>
      </c>
      <c r="F57" s="25" t="s">
        <v>9</v>
      </c>
      <c r="G57" s="24">
        <v>7.8E-2</v>
      </c>
      <c r="H57" s="56" t="s">
        <v>9</v>
      </c>
      <c r="I57" s="33">
        <f t="shared" si="6"/>
        <v>-1.9000000000000003E-2</v>
      </c>
    </row>
    <row r="58" spans="1:9" ht="14.45" customHeight="1">
      <c r="A58" s="37" t="s">
        <v>188</v>
      </c>
      <c r="B58" s="25" t="s">
        <v>9</v>
      </c>
      <c r="C58" s="2" t="s">
        <v>9</v>
      </c>
      <c r="D58" s="2" t="s">
        <v>147</v>
      </c>
      <c r="E58" s="18" t="s">
        <v>46</v>
      </c>
      <c r="F58" s="25" t="s">
        <v>9</v>
      </c>
      <c r="G58" s="24">
        <v>9.4E-2</v>
      </c>
      <c r="H58" s="56" t="s">
        <v>9</v>
      </c>
      <c r="I58" s="33">
        <f t="shared" si="6"/>
        <v>-0.03</v>
      </c>
    </row>
    <row r="59" spans="1:9" ht="14.45" customHeight="1">
      <c r="A59" s="37" t="s">
        <v>190</v>
      </c>
      <c r="B59" s="25" t="s">
        <v>9</v>
      </c>
      <c r="C59" s="2" t="s">
        <v>9</v>
      </c>
      <c r="D59" s="2" t="s">
        <v>625</v>
      </c>
      <c r="E59" s="18" t="s">
        <v>194</v>
      </c>
      <c r="F59" s="25" t="s">
        <v>9</v>
      </c>
      <c r="G59" s="24">
        <v>6.6000000000000003E-2</v>
      </c>
      <c r="H59" s="56" t="s">
        <v>9</v>
      </c>
      <c r="I59" s="33">
        <f t="shared" si="6"/>
        <v>-2.3000000000000007E-2</v>
      </c>
    </row>
    <row r="60" spans="1:9" ht="14.45" customHeight="1">
      <c r="A60" s="37" t="s">
        <v>2314</v>
      </c>
      <c r="B60" s="25" t="s">
        <v>9</v>
      </c>
      <c r="C60" s="2" t="s">
        <v>9</v>
      </c>
      <c r="D60" s="2" t="s">
        <v>1074</v>
      </c>
      <c r="E60" s="18" t="s">
        <v>196</v>
      </c>
      <c r="F60" s="25" t="s">
        <v>9</v>
      </c>
      <c r="G60" s="24">
        <v>0.19699999999999998</v>
      </c>
      <c r="H60" s="56" t="s">
        <v>9</v>
      </c>
      <c r="I60" s="33">
        <f t="shared" si="6"/>
        <v>-2.7999999999999969E-2</v>
      </c>
    </row>
    <row r="61" spans="1:9" ht="14.45" customHeight="1">
      <c r="A61" s="37" t="s">
        <v>188</v>
      </c>
      <c r="B61" s="25" t="s">
        <v>9</v>
      </c>
      <c r="C61" s="2" t="s">
        <v>9</v>
      </c>
      <c r="D61" s="2" t="s">
        <v>201</v>
      </c>
      <c r="E61" s="18" t="s">
        <v>745</v>
      </c>
      <c r="F61" s="25" t="s">
        <v>9</v>
      </c>
      <c r="G61" s="24">
        <v>0.27600000000000002</v>
      </c>
      <c r="H61" s="56" t="s">
        <v>9</v>
      </c>
      <c r="I61" s="33">
        <f t="shared" si="6"/>
        <v>-3.9000000000000035E-2</v>
      </c>
    </row>
    <row r="62" spans="1:9" ht="14.45" customHeight="1">
      <c r="A62" s="37" t="s">
        <v>190</v>
      </c>
      <c r="B62" s="25" t="s">
        <v>9</v>
      </c>
      <c r="C62" s="2" t="s">
        <v>9</v>
      </c>
      <c r="D62" s="2" t="s">
        <v>1075</v>
      </c>
      <c r="E62" s="18" t="s">
        <v>1076</v>
      </c>
      <c r="F62" s="25" t="s">
        <v>9</v>
      </c>
      <c r="G62" s="24">
        <v>0.23699999999999999</v>
      </c>
      <c r="H62" s="56" t="s">
        <v>9</v>
      </c>
      <c r="I62" s="33">
        <f t="shared" si="6"/>
        <v>2.1000000000000019E-2</v>
      </c>
    </row>
    <row r="63" spans="1:9" ht="3.75" customHeight="1">
      <c r="A63" s="37"/>
      <c r="B63" s="43"/>
      <c r="C63" s="44"/>
      <c r="D63" s="44"/>
      <c r="E63" s="22"/>
      <c r="F63" s="45"/>
      <c r="G63" s="33"/>
      <c r="H63" s="57"/>
      <c r="I63" s="33"/>
    </row>
    <row r="64" spans="1:9" ht="14.45" customHeight="1">
      <c r="A64" s="37" t="s">
        <v>2313</v>
      </c>
      <c r="B64" s="25" t="s">
        <v>9</v>
      </c>
      <c r="C64" s="2" t="s">
        <v>9</v>
      </c>
      <c r="D64" s="2" t="s">
        <v>328</v>
      </c>
      <c r="E64" s="18" t="s">
        <v>52</v>
      </c>
      <c r="F64" s="25" t="s">
        <v>9</v>
      </c>
      <c r="G64" s="24">
        <v>0.128</v>
      </c>
      <c r="H64" s="56" t="s">
        <v>9</v>
      </c>
      <c r="I64" s="33">
        <f>D64-G64</f>
        <v>-2.3000000000000007E-2</v>
      </c>
    </row>
    <row r="65" spans="1:9" ht="14.45" customHeight="1">
      <c r="A65" s="37" t="s">
        <v>2315</v>
      </c>
      <c r="B65" s="25" t="s">
        <v>9</v>
      </c>
      <c r="C65" s="2" t="s">
        <v>9</v>
      </c>
      <c r="D65" s="2" t="s">
        <v>1077</v>
      </c>
      <c r="E65" s="18" t="s">
        <v>194</v>
      </c>
      <c r="F65" s="25" t="s">
        <v>9</v>
      </c>
      <c r="G65" s="24">
        <v>0.16400000000000001</v>
      </c>
      <c r="H65" s="56" t="s">
        <v>9</v>
      </c>
      <c r="I65" s="33">
        <f>D65-G65</f>
        <v>-0.05</v>
      </c>
    </row>
    <row r="66" spans="1:9" ht="14.45" customHeight="1">
      <c r="A66" s="37" t="s">
        <v>2316</v>
      </c>
      <c r="B66" s="25" t="s">
        <v>9</v>
      </c>
      <c r="C66" s="2" t="s">
        <v>9</v>
      </c>
      <c r="D66" s="2" t="s">
        <v>86</v>
      </c>
      <c r="E66" s="18" t="s">
        <v>13</v>
      </c>
      <c r="F66" s="25" t="s">
        <v>9</v>
      </c>
      <c r="G66" s="24">
        <v>0.11699999999999999</v>
      </c>
      <c r="H66" s="56" t="s">
        <v>9</v>
      </c>
      <c r="I66" s="33">
        <f>D66-G66</f>
        <v>-1.3999999999999999E-2</v>
      </c>
    </row>
    <row r="67" spans="1:9" ht="14.45" customHeight="1">
      <c r="A67" s="37" t="s">
        <v>2317</v>
      </c>
      <c r="B67" s="25" t="s">
        <v>9</v>
      </c>
      <c r="C67" s="2" t="s">
        <v>9</v>
      </c>
      <c r="D67" s="2" t="s">
        <v>1077</v>
      </c>
      <c r="E67" s="18" t="s">
        <v>194</v>
      </c>
      <c r="F67" s="25" t="s">
        <v>9</v>
      </c>
      <c r="G67" s="24">
        <v>0.109</v>
      </c>
      <c r="H67" s="56" t="s">
        <v>9</v>
      </c>
      <c r="I67" s="33">
        <f>D67-G67</f>
        <v>5.0000000000000044E-3</v>
      </c>
    </row>
    <row r="68" spans="1:9" ht="14.45" customHeight="1">
      <c r="A68" s="106" t="s">
        <v>2318</v>
      </c>
      <c r="B68" s="107" t="s">
        <v>9</v>
      </c>
      <c r="C68" s="108" t="s">
        <v>9</v>
      </c>
      <c r="D68" s="108" t="s">
        <v>1078</v>
      </c>
      <c r="E68" s="109" t="s">
        <v>194</v>
      </c>
      <c r="F68" s="107" t="s">
        <v>9</v>
      </c>
      <c r="G68" s="64">
        <v>0.309</v>
      </c>
      <c r="H68" s="56" t="s">
        <v>9</v>
      </c>
      <c r="I68" s="68">
        <f>D68-G68</f>
        <v>-2.4000000000000021E-2</v>
      </c>
    </row>
    <row r="69" spans="1:9" ht="14.45" customHeight="1">
      <c r="A69" s="103"/>
      <c r="B69" s="111"/>
      <c r="C69" s="74"/>
      <c r="D69" s="74"/>
      <c r="E69" s="91"/>
      <c r="F69" s="51"/>
      <c r="G69" s="62"/>
      <c r="H69" s="104"/>
      <c r="I69" s="105"/>
    </row>
    <row r="70" spans="1:9" s="93" customFormat="1" ht="15" customHeight="1">
      <c r="A70" s="92" t="s">
        <v>6</v>
      </c>
      <c r="B70" s="112" t="s">
        <v>0</v>
      </c>
      <c r="C70" s="77" t="s">
        <v>0</v>
      </c>
      <c r="D70" s="77" t="s">
        <v>0</v>
      </c>
      <c r="E70" s="113" t="s">
        <v>0</v>
      </c>
      <c r="F70" s="90"/>
      <c r="G70" s="91"/>
      <c r="H70" s="54"/>
      <c r="I70" s="91"/>
    </row>
    <row r="71" spans="1:9" ht="14.45" customHeight="1">
      <c r="A71" s="37" t="s">
        <v>2247</v>
      </c>
      <c r="B71" s="25" t="s">
        <v>916</v>
      </c>
      <c r="C71" s="1" t="s">
        <v>917</v>
      </c>
      <c r="D71" s="114">
        <v>1</v>
      </c>
      <c r="E71" s="18" t="s">
        <v>9</v>
      </c>
      <c r="F71" s="23" t="s">
        <v>1859</v>
      </c>
      <c r="G71" s="24">
        <v>1</v>
      </c>
      <c r="H71" s="56">
        <f>B71-F71</f>
        <v>947274</v>
      </c>
      <c r="I71" s="33">
        <f>(B71-F71)/F71</f>
        <v>0.32759023157422962</v>
      </c>
    </row>
    <row r="72" spans="1:9" ht="14.45" customHeight="1">
      <c r="A72" s="37" t="s">
        <v>1514</v>
      </c>
      <c r="B72" s="25" t="s">
        <v>918</v>
      </c>
      <c r="C72" s="2" t="s">
        <v>919</v>
      </c>
      <c r="D72" s="2" t="s">
        <v>920</v>
      </c>
      <c r="E72" s="18" t="s">
        <v>52</v>
      </c>
      <c r="F72" s="23" t="s">
        <v>1860</v>
      </c>
      <c r="G72" s="24">
        <v>0.61</v>
      </c>
      <c r="H72" s="56">
        <f>B72-F72</f>
        <v>697960</v>
      </c>
      <c r="I72" s="33">
        <f>(B72-F72)/F72</f>
        <v>0.39563551604768077</v>
      </c>
    </row>
    <row r="73" spans="1:9" ht="14.45" customHeight="1">
      <c r="A73" s="37" t="s">
        <v>1516</v>
      </c>
      <c r="B73" s="25" t="s">
        <v>921</v>
      </c>
      <c r="C73" s="2" t="s">
        <v>922</v>
      </c>
      <c r="D73" s="2" t="s">
        <v>923</v>
      </c>
      <c r="E73" s="18" t="s">
        <v>52</v>
      </c>
      <c r="F73" s="23" t="s">
        <v>1861</v>
      </c>
      <c r="G73" s="24">
        <v>0.60699999999999998</v>
      </c>
      <c r="H73" s="56">
        <f>B73-F73</f>
        <v>697436</v>
      </c>
      <c r="I73" s="33">
        <f>(B73-F73)/F73</f>
        <v>0.39744517602595852</v>
      </c>
    </row>
    <row r="74" spans="1:9" ht="14.45" customHeight="1">
      <c r="A74" s="37" t="s">
        <v>1518</v>
      </c>
      <c r="B74" s="25" t="s">
        <v>924</v>
      </c>
      <c r="C74" s="81" t="s">
        <v>925</v>
      </c>
      <c r="D74" s="2" t="s">
        <v>926</v>
      </c>
      <c r="E74" s="18" t="s">
        <v>52</v>
      </c>
      <c r="F74" s="23" t="s">
        <v>1862</v>
      </c>
      <c r="G74" s="24">
        <v>0.57499999999999996</v>
      </c>
      <c r="H74" s="56">
        <f>B74-F74</f>
        <v>614427</v>
      </c>
      <c r="I74" s="33">
        <f>(B74-F74)/F74</f>
        <v>0.36952258264727478</v>
      </c>
    </row>
    <row r="75" spans="1:9" ht="14.45" customHeight="1">
      <c r="A75" s="37" t="s">
        <v>1520</v>
      </c>
      <c r="B75" s="25" t="s">
        <v>927</v>
      </c>
      <c r="C75" s="2" t="s">
        <v>928</v>
      </c>
      <c r="D75" s="2" t="s">
        <v>115</v>
      </c>
      <c r="E75" s="18" t="s">
        <v>13</v>
      </c>
      <c r="F75" s="23" t="s">
        <v>1863</v>
      </c>
      <c r="G75" s="24">
        <v>3.2000000000000001E-2</v>
      </c>
      <c r="H75" s="56">
        <f>B75-F75</f>
        <v>83009</v>
      </c>
      <c r="I75" s="33">
        <f>(B75-F75)/F75</f>
        <v>0.90188941644302956</v>
      </c>
    </row>
    <row r="76" spans="1:9" ht="14.45" customHeight="1">
      <c r="A76" s="37" t="s">
        <v>2115</v>
      </c>
      <c r="B76" s="25" t="s">
        <v>9</v>
      </c>
      <c r="C76" s="2" t="s">
        <v>9</v>
      </c>
      <c r="D76" s="2" t="s">
        <v>215</v>
      </c>
      <c r="E76" s="18" t="s">
        <v>13</v>
      </c>
      <c r="F76" s="25" t="s">
        <v>9</v>
      </c>
      <c r="G76" s="24">
        <v>5.1999999999999998E-2</v>
      </c>
      <c r="H76" s="8" t="s">
        <v>9</v>
      </c>
      <c r="I76" s="33">
        <f>D76-G76</f>
        <v>1.8999999999999996E-2</v>
      </c>
    </row>
    <row r="77" spans="1:9" ht="14.45" customHeight="1">
      <c r="A77" s="37" t="s">
        <v>1522</v>
      </c>
      <c r="B77" s="25" t="s">
        <v>929</v>
      </c>
      <c r="C77" s="2" t="s">
        <v>930</v>
      </c>
      <c r="D77" s="2" t="s">
        <v>218</v>
      </c>
      <c r="E77" s="18" t="s">
        <v>13</v>
      </c>
      <c r="F77" s="23" t="s">
        <v>1864</v>
      </c>
      <c r="G77" s="24">
        <v>3.0000000000000001E-3</v>
      </c>
      <c r="H77" s="56">
        <f>B77-F77</f>
        <v>524</v>
      </c>
      <c r="I77" s="33">
        <f>(B77-F77)/F77</f>
        <v>5.603678750935729E-2</v>
      </c>
    </row>
    <row r="78" spans="1:9" ht="14.45" customHeight="1">
      <c r="A78" s="37" t="s">
        <v>1524</v>
      </c>
      <c r="B78" s="41" t="s">
        <v>931</v>
      </c>
      <c r="C78" s="42" t="s">
        <v>932</v>
      </c>
      <c r="D78" s="42" t="s">
        <v>933</v>
      </c>
      <c r="E78" s="55" t="s">
        <v>52</v>
      </c>
      <c r="F78" s="50" t="s">
        <v>1865</v>
      </c>
      <c r="G78" s="61">
        <v>0.39</v>
      </c>
      <c r="H78" s="56">
        <f>B78-F78</f>
        <v>249314</v>
      </c>
      <c r="I78" s="33">
        <f>(B78-F78)/F78</f>
        <v>0.22112224100527364</v>
      </c>
    </row>
    <row r="79" spans="1:9" ht="3.75" customHeight="1">
      <c r="A79" s="37"/>
      <c r="B79" s="43"/>
      <c r="C79" s="44"/>
      <c r="D79" s="44"/>
      <c r="E79" s="22"/>
      <c r="F79" s="45"/>
      <c r="G79" s="33"/>
      <c r="H79" s="57"/>
      <c r="I79" s="33"/>
    </row>
    <row r="80" spans="1:9" ht="14.45" customHeight="1">
      <c r="A80" s="37" t="s">
        <v>2248</v>
      </c>
      <c r="B80" s="21" t="s">
        <v>934</v>
      </c>
      <c r="C80" s="1" t="s">
        <v>935</v>
      </c>
      <c r="D80" s="7">
        <v>1</v>
      </c>
      <c r="E80" s="16" t="s">
        <v>9</v>
      </c>
      <c r="F80" s="51" t="s">
        <v>1866</v>
      </c>
      <c r="G80" s="62">
        <v>1</v>
      </c>
      <c r="H80" s="56">
        <f>B80-F80</f>
        <v>514636</v>
      </c>
      <c r="I80" s="33">
        <f>(B80-F80)/F80</f>
        <v>0.33525399283286744</v>
      </c>
    </row>
    <row r="81" spans="1:9" ht="14.45" customHeight="1">
      <c r="A81" s="37" t="s">
        <v>1514</v>
      </c>
      <c r="B81" s="25" t="s">
        <v>936</v>
      </c>
      <c r="C81" s="81" t="s">
        <v>2282</v>
      </c>
      <c r="D81" s="2" t="s">
        <v>19</v>
      </c>
      <c r="E81" s="18" t="s">
        <v>52</v>
      </c>
      <c r="F81" s="23" t="s">
        <v>1867</v>
      </c>
      <c r="G81" s="24">
        <v>0.54899999999999993</v>
      </c>
      <c r="H81" s="56">
        <f>B81-F81</f>
        <v>357267</v>
      </c>
      <c r="I81" s="33">
        <f>(B81-F81)/F81</f>
        <v>0.42396671559802868</v>
      </c>
    </row>
    <row r="82" spans="1:9" ht="14.45" customHeight="1">
      <c r="A82" s="37" t="s">
        <v>1516</v>
      </c>
      <c r="B82" s="25" t="s">
        <v>937</v>
      </c>
      <c r="C82" s="2" t="s">
        <v>938</v>
      </c>
      <c r="D82" s="2" t="s">
        <v>19</v>
      </c>
      <c r="E82" s="18" t="s">
        <v>52</v>
      </c>
      <c r="F82" s="23" t="s">
        <v>1868</v>
      </c>
      <c r="G82" s="24">
        <v>0.54799999999999993</v>
      </c>
      <c r="H82" s="56">
        <f>B82-F82</f>
        <v>356914</v>
      </c>
      <c r="I82" s="33">
        <f>(B82-F82)/F82</f>
        <v>0.42400619649641347</v>
      </c>
    </row>
    <row r="83" spans="1:9" ht="14.45" customHeight="1">
      <c r="A83" s="37" t="s">
        <v>1518</v>
      </c>
      <c r="B83" s="25" t="s">
        <v>939</v>
      </c>
      <c r="C83" s="2" t="s">
        <v>940</v>
      </c>
      <c r="D83" s="2" t="s">
        <v>772</v>
      </c>
      <c r="E83" s="18" t="s">
        <v>52</v>
      </c>
      <c r="F83" s="23" t="s">
        <v>1869</v>
      </c>
      <c r="G83" s="24">
        <v>0.52</v>
      </c>
      <c r="H83" s="56">
        <f>B83-F83</f>
        <v>319840</v>
      </c>
      <c r="I83" s="33">
        <f>(B83-F83)/F83</f>
        <v>0.40087786034700801</v>
      </c>
    </row>
    <row r="84" spans="1:9" ht="3.75" customHeight="1">
      <c r="A84" s="37"/>
      <c r="B84" s="43"/>
      <c r="C84" s="44"/>
      <c r="D84" s="44"/>
      <c r="E84" s="22"/>
      <c r="F84" s="45"/>
      <c r="G84" s="33"/>
      <c r="H84" s="57"/>
      <c r="I84" s="33"/>
    </row>
    <row r="85" spans="1:9" ht="14.45" customHeight="1">
      <c r="A85" s="37" t="s">
        <v>2249</v>
      </c>
      <c r="B85" s="25" t="s">
        <v>941</v>
      </c>
      <c r="C85" s="2" t="s">
        <v>942</v>
      </c>
      <c r="D85" s="7">
        <v>1</v>
      </c>
      <c r="E85" s="18" t="s">
        <v>9</v>
      </c>
      <c r="F85" s="23" t="s">
        <v>1870</v>
      </c>
      <c r="G85" s="24">
        <v>1</v>
      </c>
      <c r="H85" s="56">
        <f>B85-F85</f>
        <v>54519</v>
      </c>
      <c r="I85" s="33">
        <f>(B85-F85)/F85</f>
        <v>0.22105493632187356</v>
      </c>
    </row>
    <row r="86" spans="1:9" ht="14.45" customHeight="1">
      <c r="A86" s="37" t="s">
        <v>2118</v>
      </c>
      <c r="B86" s="25" t="s">
        <v>943</v>
      </c>
      <c r="C86" s="81" t="s">
        <v>2281</v>
      </c>
      <c r="D86" s="2" t="s">
        <v>944</v>
      </c>
      <c r="E86" s="18" t="s">
        <v>795</v>
      </c>
      <c r="F86" s="23" t="s">
        <v>1871</v>
      </c>
      <c r="G86" s="24">
        <v>0.51900000000000002</v>
      </c>
      <c r="H86" s="56">
        <f>B86-F86</f>
        <v>52732</v>
      </c>
      <c r="I86" s="33">
        <f>(B86-F86)/F86</f>
        <v>0.41228118183310791</v>
      </c>
    </row>
    <row r="87" spans="1:9" ht="3.75" customHeight="1">
      <c r="A87" s="37"/>
      <c r="B87" s="43"/>
      <c r="C87" s="44"/>
      <c r="D87" s="44"/>
      <c r="E87" s="22"/>
      <c r="F87" s="45"/>
      <c r="G87" s="33"/>
      <c r="H87" s="57"/>
      <c r="I87" s="33"/>
    </row>
    <row r="88" spans="1:9" ht="14.45" customHeight="1">
      <c r="A88" s="37" t="s">
        <v>2250</v>
      </c>
      <c r="B88" s="25" t="s">
        <v>945</v>
      </c>
      <c r="C88" s="2" t="s">
        <v>946</v>
      </c>
      <c r="D88" s="7">
        <v>1</v>
      </c>
      <c r="E88" s="18" t="s">
        <v>9</v>
      </c>
      <c r="F88" s="30">
        <v>569220</v>
      </c>
      <c r="G88" s="24">
        <v>1</v>
      </c>
      <c r="H88" s="56">
        <f>B88-F88</f>
        <v>60113</v>
      </c>
      <c r="I88" s="33">
        <f>(B88-F88)/F88</f>
        <v>0.10560591686869751</v>
      </c>
    </row>
    <row r="89" spans="1:9" ht="14.45" customHeight="1">
      <c r="A89" s="37" t="s">
        <v>2118</v>
      </c>
      <c r="B89" s="25" t="s">
        <v>947</v>
      </c>
      <c r="C89" s="2" t="s">
        <v>948</v>
      </c>
      <c r="D89" s="2" t="s">
        <v>949</v>
      </c>
      <c r="E89" s="18" t="s">
        <v>378</v>
      </c>
      <c r="F89" s="30">
        <f>259202+17130+43459</f>
        <v>319791</v>
      </c>
      <c r="G89" s="24">
        <f>F89/F88</f>
        <v>0.56180562875513862</v>
      </c>
      <c r="H89" s="56">
        <f>B89-F89</f>
        <v>98695</v>
      </c>
      <c r="I89" s="33">
        <f>(B89-F89)/F89</f>
        <v>0.3086234446873114</v>
      </c>
    </row>
    <row r="90" spans="1:9" ht="14.45" customHeight="1">
      <c r="A90" s="37"/>
      <c r="B90" s="25"/>
      <c r="C90" s="2"/>
      <c r="D90" s="2"/>
      <c r="E90" s="18"/>
      <c r="F90" s="23"/>
      <c r="G90" s="24"/>
      <c r="H90" s="56"/>
      <c r="I90" s="33"/>
    </row>
    <row r="91" spans="1:9" s="93" customFormat="1" ht="15" customHeight="1">
      <c r="A91" s="36" t="s">
        <v>2121</v>
      </c>
      <c r="B91" s="40" t="s">
        <v>0</v>
      </c>
      <c r="C91" s="6" t="s">
        <v>0</v>
      </c>
      <c r="D91" s="6" t="s">
        <v>0</v>
      </c>
      <c r="E91" s="17" t="s">
        <v>0</v>
      </c>
      <c r="F91" s="26" t="s">
        <v>0</v>
      </c>
      <c r="G91" s="27" t="s">
        <v>0</v>
      </c>
      <c r="H91" s="59"/>
      <c r="I91" s="118"/>
    </row>
    <row r="92" spans="1:9" ht="14.45" customHeight="1">
      <c r="A92" s="37" t="s">
        <v>1544</v>
      </c>
      <c r="B92" s="25" t="s">
        <v>924</v>
      </c>
      <c r="C92" s="2" t="s">
        <v>925</v>
      </c>
      <c r="D92" s="7">
        <v>1</v>
      </c>
      <c r="E92" s="18" t="s">
        <v>9</v>
      </c>
      <c r="F92" s="23" t="s">
        <v>1862</v>
      </c>
      <c r="G92" s="24">
        <v>1</v>
      </c>
      <c r="H92" s="56">
        <f t="shared" ref="H92:H105" si="7">B92-F92</f>
        <v>614427</v>
      </c>
      <c r="I92" s="33">
        <f t="shared" ref="I92:I105" si="8">(B92-F92)/F92</f>
        <v>0.36952258264727478</v>
      </c>
    </row>
    <row r="93" spans="1:9" ht="14.45" customHeight="1">
      <c r="A93" s="37" t="s">
        <v>1545</v>
      </c>
      <c r="B93" s="25" t="s">
        <v>967</v>
      </c>
      <c r="C93" s="2" t="s">
        <v>968</v>
      </c>
      <c r="D93" s="2" t="s">
        <v>969</v>
      </c>
      <c r="E93" s="18" t="s">
        <v>13</v>
      </c>
      <c r="F93" s="23" t="s">
        <v>1880</v>
      </c>
      <c r="G93" s="24">
        <v>5.0000000000000001E-3</v>
      </c>
      <c r="H93" s="56">
        <f t="shared" si="7"/>
        <v>1289</v>
      </c>
      <c r="I93" s="33">
        <f t="shared" si="8"/>
        <v>0.16838667537557153</v>
      </c>
    </row>
    <row r="94" spans="1:9" ht="14.45" customHeight="1">
      <c r="A94" s="37" t="s">
        <v>1547</v>
      </c>
      <c r="B94" s="25" t="s">
        <v>970</v>
      </c>
      <c r="C94" s="2" t="s">
        <v>971</v>
      </c>
      <c r="D94" s="2" t="s">
        <v>972</v>
      </c>
      <c r="E94" s="18" t="s">
        <v>13</v>
      </c>
      <c r="F94" s="23" t="s">
        <v>1881</v>
      </c>
      <c r="G94" s="24">
        <v>0.02</v>
      </c>
      <c r="H94" s="56">
        <f t="shared" si="7"/>
        <v>16289</v>
      </c>
      <c r="I94" s="33">
        <f t="shared" si="8"/>
        <v>0.485572050318965</v>
      </c>
    </row>
    <row r="95" spans="1:9" ht="14.45" customHeight="1">
      <c r="A95" s="37" t="s">
        <v>1549</v>
      </c>
      <c r="B95" s="25" t="s">
        <v>973</v>
      </c>
      <c r="C95" s="2" t="s">
        <v>974</v>
      </c>
      <c r="D95" s="2" t="s">
        <v>975</v>
      </c>
      <c r="E95" s="18" t="s">
        <v>52</v>
      </c>
      <c r="F95" s="23" t="s">
        <v>1882</v>
      </c>
      <c r="G95" s="24">
        <v>0.19600000000000001</v>
      </c>
      <c r="H95" s="56">
        <f t="shared" si="7"/>
        <v>1027</v>
      </c>
      <c r="I95" s="33">
        <f t="shared" si="8"/>
        <v>3.1549230008325064E-3</v>
      </c>
    </row>
    <row r="96" spans="1:9" ht="14.45" customHeight="1">
      <c r="A96" s="37" t="s">
        <v>1551</v>
      </c>
      <c r="B96" s="25" t="s">
        <v>976</v>
      </c>
      <c r="C96" s="2" t="s">
        <v>977</v>
      </c>
      <c r="D96" s="2" t="s">
        <v>798</v>
      </c>
      <c r="E96" s="18" t="s">
        <v>13</v>
      </c>
      <c r="F96" s="23" t="s">
        <v>1883</v>
      </c>
      <c r="G96" s="24">
        <v>4.2999999999999997E-2</v>
      </c>
      <c r="H96" s="56">
        <f t="shared" si="7"/>
        <v>13379</v>
      </c>
      <c r="I96" s="33">
        <f t="shared" si="8"/>
        <v>0.1858065412124158</v>
      </c>
    </row>
    <row r="97" spans="1:9" ht="14.45" customHeight="1">
      <c r="A97" s="37" t="s">
        <v>1553</v>
      </c>
      <c r="B97" s="25" t="s">
        <v>978</v>
      </c>
      <c r="C97" s="2" t="s">
        <v>979</v>
      </c>
      <c r="D97" s="2" t="s">
        <v>282</v>
      </c>
      <c r="E97" s="18" t="s">
        <v>13</v>
      </c>
      <c r="F97" s="23" t="s">
        <v>1884</v>
      </c>
      <c r="G97" s="24">
        <v>0.106</v>
      </c>
      <c r="H97" s="56">
        <f t="shared" si="7"/>
        <v>54171</v>
      </c>
      <c r="I97" s="33">
        <f t="shared" si="8"/>
        <v>0.30704658043599015</v>
      </c>
    </row>
    <row r="98" spans="1:9" ht="14.45" customHeight="1">
      <c r="A98" s="37" t="s">
        <v>1555</v>
      </c>
      <c r="B98" s="25" t="s">
        <v>980</v>
      </c>
      <c r="C98" s="2" t="s">
        <v>981</v>
      </c>
      <c r="D98" s="2" t="s">
        <v>495</v>
      </c>
      <c r="E98" s="18" t="s">
        <v>13</v>
      </c>
      <c r="F98" s="23" t="s">
        <v>1885</v>
      </c>
      <c r="G98" s="24">
        <v>4.5999999999999999E-2</v>
      </c>
      <c r="H98" s="56">
        <f t="shared" si="7"/>
        <v>26922</v>
      </c>
      <c r="I98" s="33">
        <f t="shared" si="8"/>
        <v>0.35211949200204035</v>
      </c>
    </row>
    <row r="99" spans="1:9" ht="14.45" customHeight="1">
      <c r="A99" s="37" t="s">
        <v>1557</v>
      </c>
      <c r="B99" s="25" t="s">
        <v>982</v>
      </c>
      <c r="C99" s="2" t="s">
        <v>983</v>
      </c>
      <c r="D99" s="2" t="s">
        <v>437</v>
      </c>
      <c r="E99" s="18" t="s">
        <v>13</v>
      </c>
      <c r="F99" s="23" t="s">
        <v>1886</v>
      </c>
      <c r="G99" s="24">
        <v>3.9E-2</v>
      </c>
      <c r="H99" s="56">
        <f t="shared" si="7"/>
        <v>7867</v>
      </c>
      <c r="I99" s="33">
        <f t="shared" si="8"/>
        <v>0.1222970136956488</v>
      </c>
    </row>
    <row r="100" spans="1:9" ht="14.45" customHeight="1">
      <c r="A100" s="37" t="s">
        <v>1559</v>
      </c>
      <c r="B100" s="25" t="s">
        <v>984</v>
      </c>
      <c r="C100" s="2" t="s">
        <v>985</v>
      </c>
      <c r="D100" s="2" t="s">
        <v>184</v>
      </c>
      <c r="E100" s="18" t="s">
        <v>13</v>
      </c>
      <c r="F100" s="23" t="s">
        <v>1887</v>
      </c>
      <c r="G100" s="24">
        <v>7.400000000000001E-2</v>
      </c>
      <c r="H100" s="56">
        <f t="shared" si="7"/>
        <v>56753</v>
      </c>
      <c r="I100" s="33">
        <f t="shared" si="8"/>
        <v>0.4588696636481242</v>
      </c>
    </row>
    <row r="101" spans="1:9" ht="14.45" customHeight="1">
      <c r="A101" s="37" t="s">
        <v>1561</v>
      </c>
      <c r="B101" s="25" t="s">
        <v>986</v>
      </c>
      <c r="C101" s="2" t="s">
        <v>987</v>
      </c>
      <c r="D101" s="2" t="s">
        <v>988</v>
      </c>
      <c r="E101" s="18" t="s">
        <v>52</v>
      </c>
      <c r="F101" s="23" t="s">
        <v>1888</v>
      </c>
      <c r="G101" s="24">
        <v>0.11900000000000001</v>
      </c>
      <c r="H101" s="56">
        <f t="shared" si="7"/>
        <v>101954</v>
      </c>
      <c r="I101" s="33">
        <f t="shared" si="8"/>
        <v>0.51478139689880986</v>
      </c>
    </row>
    <row r="102" spans="1:9" ht="14.45" customHeight="1">
      <c r="A102" s="37" t="s">
        <v>1563</v>
      </c>
      <c r="B102" s="25" t="s">
        <v>989</v>
      </c>
      <c r="C102" s="2" t="s">
        <v>990</v>
      </c>
      <c r="D102" s="2" t="s">
        <v>991</v>
      </c>
      <c r="E102" s="18" t="s">
        <v>52</v>
      </c>
      <c r="F102" s="23" t="s">
        <v>1889</v>
      </c>
      <c r="G102" s="24">
        <v>0.185</v>
      </c>
      <c r="H102" s="56">
        <f t="shared" si="7"/>
        <v>210289</v>
      </c>
      <c r="I102" s="33">
        <f t="shared" si="8"/>
        <v>0.68205893323386801</v>
      </c>
    </row>
    <row r="103" spans="1:9" ht="14.45" customHeight="1">
      <c r="A103" s="37" t="s">
        <v>1565</v>
      </c>
      <c r="B103" s="25" t="s">
        <v>992</v>
      </c>
      <c r="C103" s="2" t="s">
        <v>993</v>
      </c>
      <c r="D103" s="2" t="s">
        <v>676</v>
      </c>
      <c r="E103" s="18" t="s">
        <v>52</v>
      </c>
      <c r="F103" s="23" t="s">
        <v>1890</v>
      </c>
      <c r="G103" s="24">
        <v>8.3000000000000004E-2</v>
      </c>
      <c r="H103" s="56">
        <f t="shared" si="7"/>
        <v>58820</v>
      </c>
      <c r="I103" s="33">
        <f t="shared" si="8"/>
        <v>0.42589548834616137</v>
      </c>
    </row>
    <row r="104" spans="1:9" ht="14.45" customHeight="1">
      <c r="A104" s="37" t="s">
        <v>1567</v>
      </c>
      <c r="B104" s="25" t="s">
        <v>994</v>
      </c>
      <c r="C104" s="2" t="s">
        <v>995</v>
      </c>
      <c r="D104" s="2" t="s">
        <v>355</v>
      </c>
      <c r="E104" s="18" t="s">
        <v>13</v>
      </c>
      <c r="F104" s="23" t="s">
        <v>1891</v>
      </c>
      <c r="G104" s="24">
        <v>4.7E-2</v>
      </c>
      <c r="H104" s="56">
        <f t="shared" si="7"/>
        <v>32573</v>
      </c>
      <c r="I104" s="33">
        <f t="shared" si="8"/>
        <v>0.41339966748315204</v>
      </c>
    </row>
    <row r="105" spans="1:9" ht="14.45" customHeight="1">
      <c r="A105" s="37" t="s">
        <v>1569</v>
      </c>
      <c r="B105" s="25" t="s">
        <v>996</v>
      </c>
      <c r="C105" s="42" t="s">
        <v>997</v>
      </c>
      <c r="D105" s="42" t="s">
        <v>530</v>
      </c>
      <c r="E105" s="18" t="s">
        <v>13</v>
      </c>
      <c r="F105" s="23" t="s">
        <v>1892</v>
      </c>
      <c r="G105" s="24">
        <v>3.6000000000000004E-2</v>
      </c>
      <c r="H105" s="56">
        <f t="shared" si="7"/>
        <v>33094</v>
      </c>
      <c r="I105" s="33">
        <f t="shared" si="8"/>
        <v>0.55276432269918152</v>
      </c>
    </row>
    <row r="106" spans="1:9" ht="14.45" customHeight="1">
      <c r="A106" s="37"/>
      <c r="B106" s="43"/>
      <c r="C106" s="74"/>
      <c r="D106" s="74"/>
      <c r="E106" s="22"/>
      <c r="F106" s="23"/>
      <c r="G106" s="24"/>
      <c r="H106" s="56"/>
      <c r="I106" s="33"/>
    </row>
    <row r="107" spans="1:9" s="93" customFormat="1" ht="15" customHeight="1">
      <c r="A107" s="36" t="s">
        <v>116</v>
      </c>
      <c r="B107" s="72" t="s">
        <v>0</v>
      </c>
      <c r="C107" s="75"/>
      <c r="D107" s="76"/>
      <c r="E107" s="73" t="s">
        <v>0</v>
      </c>
      <c r="F107" s="26"/>
      <c r="G107" s="17" t="s">
        <v>0</v>
      </c>
      <c r="H107" s="58"/>
      <c r="I107" s="34"/>
    </row>
    <row r="108" spans="1:9" ht="14.45" customHeight="1">
      <c r="A108" s="37" t="s">
        <v>1544</v>
      </c>
      <c r="B108" s="25" t="s">
        <v>924</v>
      </c>
      <c r="C108" s="1" t="s">
        <v>925</v>
      </c>
      <c r="D108" s="7">
        <v>1</v>
      </c>
      <c r="E108" s="18" t="s">
        <v>9</v>
      </c>
      <c r="F108" s="23" t="s">
        <v>1862</v>
      </c>
      <c r="G108" s="24">
        <v>1</v>
      </c>
      <c r="H108" s="56">
        <f>B108-F108</f>
        <v>614427</v>
      </c>
      <c r="I108" s="33">
        <f>(B108-F108)/F108</f>
        <v>0.36952258264727478</v>
      </c>
    </row>
    <row r="109" spans="1:9" ht="14.45" customHeight="1">
      <c r="A109" s="37" t="s">
        <v>1571</v>
      </c>
      <c r="B109" s="25" t="s">
        <v>998</v>
      </c>
      <c r="C109" s="2" t="s">
        <v>999</v>
      </c>
      <c r="D109" s="2" t="s">
        <v>1000</v>
      </c>
      <c r="E109" s="18" t="s">
        <v>52</v>
      </c>
      <c r="F109" s="23" t="s">
        <v>1893</v>
      </c>
      <c r="G109" s="24">
        <v>0.79700000000000004</v>
      </c>
      <c r="H109" s="56">
        <f>B109-F109</f>
        <v>486517</v>
      </c>
      <c r="I109" s="33">
        <f>(B109-F109)/F109</f>
        <v>0.36695637482397647</v>
      </c>
    </row>
    <row r="110" spans="1:9" ht="14.45" customHeight="1">
      <c r="A110" s="37" t="s">
        <v>1573</v>
      </c>
      <c r="B110" s="25" t="s">
        <v>1001</v>
      </c>
      <c r="C110" s="2" t="s">
        <v>1002</v>
      </c>
      <c r="D110" s="2" t="s">
        <v>1003</v>
      </c>
      <c r="E110" s="18" t="s">
        <v>52</v>
      </c>
      <c r="F110" s="23" t="s">
        <v>1894</v>
      </c>
      <c r="G110" s="24">
        <v>0.126</v>
      </c>
      <c r="H110" s="56">
        <f>B110-F110</f>
        <v>93936</v>
      </c>
      <c r="I110" s="33">
        <f>(B110-F110)/F110</f>
        <v>0.44993246414852139</v>
      </c>
    </row>
    <row r="111" spans="1:9" ht="14.45" customHeight="1">
      <c r="A111" s="37" t="s">
        <v>1575</v>
      </c>
      <c r="B111" s="25" t="s">
        <v>1004</v>
      </c>
      <c r="C111" s="2" t="s">
        <v>1005</v>
      </c>
      <c r="D111" s="2" t="s">
        <v>446</v>
      </c>
      <c r="E111" s="18" t="s">
        <v>13</v>
      </c>
      <c r="F111" s="23" t="s">
        <v>1895</v>
      </c>
      <c r="G111" s="24">
        <v>7.2000000000000008E-2</v>
      </c>
      <c r="H111" s="56">
        <f>B111-F111</f>
        <v>37262</v>
      </c>
      <c r="I111" s="33">
        <f>(B111-F111)/F111</f>
        <v>0.31239101274312542</v>
      </c>
    </row>
    <row r="112" spans="1:9" ht="14.45" customHeight="1">
      <c r="A112" s="106" t="s">
        <v>1577</v>
      </c>
      <c r="B112" s="107" t="s">
        <v>1006</v>
      </c>
      <c r="C112" s="108" t="s">
        <v>1007</v>
      </c>
      <c r="D112" s="108" t="s">
        <v>128</v>
      </c>
      <c r="E112" s="109" t="s">
        <v>13</v>
      </c>
      <c r="F112" s="69" t="s">
        <v>1896</v>
      </c>
      <c r="G112" s="64">
        <v>5.0000000000000001E-3</v>
      </c>
      <c r="H112" s="56">
        <f>B112-F112</f>
        <v>-3288</v>
      </c>
      <c r="I112" s="68">
        <f>(B112-F112)/F112</f>
        <v>-0.37010355695632596</v>
      </c>
    </row>
    <row r="113" spans="1:9" ht="14.45" customHeight="1">
      <c r="A113" s="103"/>
      <c r="B113" s="21"/>
      <c r="C113" s="1"/>
      <c r="D113" s="1"/>
      <c r="E113" s="16"/>
      <c r="F113" s="51"/>
      <c r="G113" s="62"/>
      <c r="H113" s="104"/>
      <c r="I113" s="105"/>
    </row>
    <row r="114" spans="1:9" s="93" customFormat="1" ht="15" customHeight="1">
      <c r="A114" s="36" t="s">
        <v>53</v>
      </c>
      <c r="B114" s="40" t="s">
        <v>0</v>
      </c>
      <c r="C114" s="6" t="s">
        <v>0</v>
      </c>
      <c r="D114" s="6" t="s">
        <v>0</v>
      </c>
      <c r="E114" s="17" t="s">
        <v>0</v>
      </c>
      <c r="F114" s="26" t="s">
        <v>0</v>
      </c>
      <c r="G114" s="27" t="s">
        <v>0</v>
      </c>
      <c r="H114" s="58"/>
      <c r="I114" s="34"/>
    </row>
    <row r="115" spans="1:9" ht="14.45" customHeight="1">
      <c r="A115" s="37" t="s">
        <v>2251</v>
      </c>
      <c r="B115" s="25" t="s">
        <v>950</v>
      </c>
      <c r="C115" s="2" t="s">
        <v>951</v>
      </c>
      <c r="D115" s="7">
        <v>1</v>
      </c>
      <c r="E115" s="18" t="s">
        <v>9</v>
      </c>
      <c r="F115" s="23" t="s">
        <v>1872</v>
      </c>
      <c r="G115" s="24">
        <v>1</v>
      </c>
      <c r="H115" s="56">
        <f t="shared" ref="H115:H121" si="9">B115-F115</f>
        <v>589358</v>
      </c>
      <c r="I115" s="33">
        <f t="shared" ref="I115:I121" si="10">(B115-F115)/F115</f>
        <v>0.3604805853242018</v>
      </c>
    </row>
    <row r="116" spans="1:9" ht="14.45" customHeight="1">
      <c r="A116" s="37" t="s">
        <v>1533</v>
      </c>
      <c r="B116" s="25" t="s">
        <v>952</v>
      </c>
      <c r="C116" s="2" t="s">
        <v>953</v>
      </c>
      <c r="D116" s="2" t="s">
        <v>954</v>
      </c>
      <c r="E116" s="18" t="s">
        <v>46</v>
      </c>
      <c r="F116" s="23" t="s">
        <v>1873</v>
      </c>
      <c r="G116" s="24">
        <v>0.71499999999999997</v>
      </c>
      <c r="H116" s="56">
        <f t="shared" si="9"/>
        <v>442046</v>
      </c>
      <c r="I116" s="33">
        <f t="shared" si="10"/>
        <v>0.378391796771678</v>
      </c>
    </row>
    <row r="117" spans="1:9" ht="14.45" customHeight="1">
      <c r="A117" s="37" t="s">
        <v>1535</v>
      </c>
      <c r="B117" s="25" t="s">
        <v>955</v>
      </c>
      <c r="C117" s="2" t="s">
        <v>956</v>
      </c>
      <c r="D117" s="2" t="s">
        <v>510</v>
      </c>
      <c r="E117" s="18" t="s">
        <v>52</v>
      </c>
      <c r="F117" s="23" t="s">
        <v>1874</v>
      </c>
      <c r="G117" s="24">
        <v>0.158</v>
      </c>
      <c r="H117" s="56">
        <f t="shared" si="9"/>
        <v>38497</v>
      </c>
      <c r="I117" s="33">
        <f t="shared" si="10"/>
        <v>0.14889518895691758</v>
      </c>
    </row>
    <row r="118" spans="1:9" ht="14.45" customHeight="1">
      <c r="A118" s="38" t="s">
        <v>2120</v>
      </c>
      <c r="B118" s="25" t="s">
        <v>957</v>
      </c>
      <c r="C118" s="2" t="s">
        <v>958</v>
      </c>
      <c r="D118" s="2" t="s">
        <v>872</v>
      </c>
      <c r="E118" s="18" t="s">
        <v>13</v>
      </c>
      <c r="F118" s="23" t="s">
        <v>1875</v>
      </c>
      <c r="G118" s="24">
        <v>6.2E-2</v>
      </c>
      <c r="H118" s="56">
        <f t="shared" si="9"/>
        <v>37895</v>
      </c>
      <c r="I118" s="33">
        <f t="shared" si="10"/>
        <v>0.37099948111960684</v>
      </c>
    </row>
    <row r="119" spans="1:9" ht="14.45" customHeight="1">
      <c r="A119" s="37" t="s">
        <v>1538</v>
      </c>
      <c r="B119" s="25" t="s">
        <v>959</v>
      </c>
      <c r="C119" s="2" t="s">
        <v>960</v>
      </c>
      <c r="D119" s="2" t="s">
        <v>256</v>
      </c>
      <c r="E119" s="18" t="s">
        <v>13</v>
      </c>
      <c r="F119" s="23" t="s">
        <v>1876</v>
      </c>
      <c r="G119" s="24">
        <v>2.6000000000000002E-2</v>
      </c>
      <c r="H119" s="56">
        <f t="shared" si="9"/>
        <v>13018</v>
      </c>
      <c r="I119" s="33">
        <f t="shared" si="10"/>
        <v>0.30540045981325953</v>
      </c>
    </row>
    <row r="120" spans="1:9" ht="14.45" customHeight="1">
      <c r="A120" s="37" t="s">
        <v>2119</v>
      </c>
      <c r="B120" s="25" t="s">
        <v>961</v>
      </c>
      <c r="C120" s="2" t="s">
        <v>962</v>
      </c>
      <c r="D120" s="2" t="s">
        <v>963</v>
      </c>
      <c r="E120" s="18" t="s">
        <v>13</v>
      </c>
      <c r="F120" s="23" t="s">
        <v>1877</v>
      </c>
      <c r="G120" s="24">
        <v>1.3000000000000001E-2</v>
      </c>
      <c r="H120" s="56">
        <f t="shared" si="9"/>
        <v>13457</v>
      </c>
      <c r="I120" s="33">
        <f t="shared" si="10"/>
        <v>0.65714425236839535</v>
      </c>
    </row>
    <row r="121" spans="1:9" ht="14.45" customHeight="1">
      <c r="A121" s="37" t="s">
        <v>1541</v>
      </c>
      <c r="B121" s="25" t="s">
        <v>964</v>
      </c>
      <c r="C121" s="2" t="s">
        <v>965</v>
      </c>
      <c r="D121" s="2" t="s">
        <v>167</v>
      </c>
      <c r="E121" s="18" t="s">
        <v>13</v>
      </c>
      <c r="F121" s="23" t="s">
        <v>1878</v>
      </c>
      <c r="G121" s="24">
        <v>2.6000000000000002E-2</v>
      </c>
      <c r="H121" s="56">
        <f t="shared" si="9"/>
        <v>44445</v>
      </c>
      <c r="I121" s="33">
        <f t="shared" si="10"/>
        <v>1.0359656892452567</v>
      </c>
    </row>
    <row r="122" spans="1:9" ht="3.75" customHeight="1">
      <c r="A122" s="37"/>
      <c r="B122" s="43"/>
      <c r="C122" s="44"/>
      <c r="D122" s="44"/>
      <c r="E122" s="22"/>
      <c r="F122" s="45"/>
      <c r="G122" s="33"/>
      <c r="H122" s="57"/>
      <c r="I122" s="33"/>
    </row>
    <row r="123" spans="1:9" ht="14.45" customHeight="1" thickBot="1">
      <c r="A123" s="39" t="s">
        <v>2305</v>
      </c>
      <c r="B123" s="31" t="s">
        <v>966</v>
      </c>
      <c r="C123" s="116" t="s">
        <v>13</v>
      </c>
      <c r="D123" s="19" t="s">
        <v>9</v>
      </c>
      <c r="E123" s="20" t="s">
        <v>9</v>
      </c>
      <c r="F123" s="110" t="s">
        <v>1879</v>
      </c>
      <c r="G123" s="32" t="s">
        <v>9</v>
      </c>
      <c r="H123" s="117">
        <f>B123-F123</f>
        <v>-0.69999999999999929</v>
      </c>
      <c r="I123" s="35">
        <f>(B123-F123)/F123</f>
        <v>-2.4390243902439001E-2</v>
      </c>
    </row>
    <row r="124" spans="1:9" ht="15" customHeight="1">
      <c r="A124" s="5"/>
      <c r="B124" s="4"/>
      <c r="C124" s="10"/>
      <c r="D124" s="10"/>
      <c r="E124" s="10"/>
      <c r="F124" s="4"/>
      <c r="G124" s="4"/>
    </row>
    <row r="125" spans="1:9" ht="15" customHeight="1">
      <c r="A125" s="4" t="s">
        <v>2143</v>
      </c>
      <c r="B125" s="4"/>
      <c r="C125" s="10"/>
      <c r="D125" s="10"/>
      <c r="E125" s="10"/>
      <c r="F125" s="4"/>
      <c r="G125" s="4"/>
    </row>
    <row r="126" spans="1:9" ht="15" customHeight="1">
      <c r="A126" s="5" t="s">
        <v>2320</v>
      </c>
      <c r="B126" s="4"/>
      <c r="C126" s="10"/>
      <c r="D126" s="10"/>
      <c r="E126" s="10"/>
      <c r="F126" s="4"/>
      <c r="G126" s="4"/>
    </row>
    <row r="127" spans="1:9" ht="15" customHeight="1">
      <c r="A127" s="11" t="s">
        <v>2321</v>
      </c>
      <c r="B127" s="4"/>
      <c r="C127" s="10"/>
      <c r="D127" s="10"/>
      <c r="E127" s="10"/>
      <c r="F127" s="4"/>
      <c r="G127" s="4"/>
    </row>
    <row r="128" spans="1:9" ht="15" customHeight="1">
      <c r="A128" s="11"/>
      <c r="B128" s="4"/>
      <c r="C128" s="10"/>
      <c r="D128" s="10"/>
      <c r="E128" s="10"/>
      <c r="F128" s="4"/>
      <c r="G128" s="4"/>
    </row>
    <row r="129" spans="1:7" ht="15" customHeight="1">
      <c r="A129" s="93" t="s">
        <v>2164</v>
      </c>
      <c r="B129" s="4"/>
      <c r="C129" s="10"/>
      <c r="D129" s="10"/>
      <c r="E129" s="10"/>
      <c r="F129" s="4"/>
      <c r="G129" s="4"/>
    </row>
    <row r="130" spans="1:7" ht="15" customHeight="1">
      <c r="A130" s="95" t="s">
        <v>2167</v>
      </c>
      <c r="B130" s="96"/>
      <c r="C130" s="96"/>
      <c r="D130" s="10"/>
      <c r="E130" s="10"/>
      <c r="F130" s="4"/>
      <c r="G130" s="4"/>
    </row>
    <row r="131" spans="1:7" ht="15" customHeight="1">
      <c r="A131" s="95" t="s">
        <v>2165</v>
      </c>
      <c r="B131" s="4"/>
      <c r="C131" s="10"/>
      <c r="D131" s="10"/>
      <c r="E131" s="10"/>
    </row>
    <row r="132" spans="1:7" ht="15" customHeight="1">
      <c r="A132" s="95" t="s">
        <v>2166</v>
      </c>
      <c r="B132" s="4"/>
      <c r="C132" s="10"/>
      <c r="D132" s="10"/>
      <c r="E132" s="10"/>
    </row>
    <row r="133" spans="1:7" ht="15" customHeight="1"/>
    <row r="134" spans="1:7" ht="15" customHeight="1">
      <c r="A134" s="97" t="s">
        <v>2157</v>
      </c>
    </row>
    <row r="135" spans="1:7" ht="15" customHeight="1">
      <c r="A135" s="98" t="s">
        <v>2158</v>
      </c>
    </row>
    <row r="136" spans="1:7" ht="15" customHeight="1">
      <c r="A136" s="98" t="s">
        <v>2159</v>
      </c>
    </row>
    <row r="137" spans="1:7" ht="15" customHeight="1">
      <c r="A137" s="98" t="s">
        <v>2160</v>
      </c>
    </row>
    <row r="138" spans="1:7" ht="15" customHeight="1">
      <c r="A138" s="98" t="s">
        <v>2161</v>
      </c>
    </row>
    <row r="139" spans="1:7" ht="15" customHeight="1">
      <c r="A139" s="98" t="s">
        <v>2162</v>
      </c>
    </row>
    <row r="140" spans="1:7" ht="15" customHeight="1">
      <c r="A140" s="98" t="s">
        <v>2163</v>
      </c>
    </row>
    <row r="141" spans="1:7" ht="15" customHeight="1"/>
    <row r="142" spans="1:7" ht="15" customHeight="1"/>
    <row r="143" spans="1:7" ht="15" customHeight="1"/>
    <row r="144" spans="1:7"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1" ht="15" customHeight="1"/>
    <row r="492" ht="15" customHeight="1"/>
    <row r="493" ht="15" customHeight="1"/>
    <row r="494" ht="15" customHeight="1"/>
    <row r="498" ht="15" customHeight="1"/>
    <row r="499" ht="15" customHeight="1"/>
    <row r="500"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1" ht="15" customHeight="1"/>
    <row r="622" ht="15" customHeight="1"/>
    <row r="623" ht="15" customHeight="1"/>
    <row r="624" ht="15" customHeight="1"/>
  </sheetData>
  <mergeCells count="5">
    <mergeCell ref="F4:G4"/>
    <mergeCell ref="H4:I4"/>
    <mergeCell ref="A4:A5"/>
    <mergeCell ref="F31:I31"/>
    <mergeCell ref="B4:E4"/>
  </mergeCells>
  <pageMargins left="0.25" right="0.2" top="0.25" bottom="0.2" header="0.05" footer="0.05"/>
  <pageSetup scale="79" fitToHeight="60" orientation="landscape" r:id="rId1"/>
  <rowBreaks count="3" manualBreakCount="3">
    <brk id="51" max="16383" man="1"/>
    <brk id="89" max="16383" man="1"/>
    <brk id="13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754"/>
  <sheetViews>
    <sheetView zoomScaleNormal="100" workbookViewId="0">
      <selection activeCell="A4" sqref="A4:A5"/>
    </sheetView>
  </sheetViews>
  <sheetFormatPr defaultRowHeight="12.75"/>
  <cols>
    <col min="1" max="1" width="58.7109375" style="49" customWidth="1"/>
    <col min="2" max="8" width="13.85546875" style="49" customWidth="1"/>
    <col min="9" max="9" width="13.85546875" style="94" customWidth="1"/>
    <col min="10" max="10" width="14.28515625" style="49" customWidth="1"/>
    <col min="11" max="16384" width="9.140625" style="49"/>
  </cols>
  <sheetData>
    <row r="1" spans="1:9">
      <c r="A1" s="93" t="s">
        <v>2140</v>
      </c>
    </row>
    <row r="2" spans="1:9" s="93" customFormat="1">
      <c r="A2" s="101" t="s">
        <v>2264</v>
      </c>
      <c r="B2" s="101"/>
      <c r="C2" s="101"/>
      <c r="D2" s="101"/>
      <c r="I2" s="102"/>
    </row>
    <row r="3" spans="1:9" ht="13.5" thickBot="1">
      <c r="B3" s="4"/>
      <c r="D3" s="4"/>
      <c r="E3" s="4"/>
      <c r="F3" s="4"/>
      <c r="G3" s="4"/>
      <c r="H3" s="4"/>
    </row>
    <row r="4" spans="1:9" ht="27" customHeight="1">
      <c r="A4" s="126" t="s">
        <v>1</v>
      </c>
      <c r="B4" s="132" t="s">
        <v>2142</v>
      </c>
      <c r="C4" s="133"/>
      <c r="D4" s="133"/>
      <c r="E4" s="134"/>
      <c r="F4" s="124" t="s">
        <v>2141</v>
      </c>
      <c r="G4" s="125"/>
      <c r="H4" s="124" t="s">
        <v>2117</v>
      </c>
      <c r="I4" s="125"/>
    </row>
    <row r="5" spans="1:9" ht="39" thickBot="1">
      <c r="A5" s="127"/>
      <c r="B5" s="120" t="s">
        <v>2</v>
      </c>
      <c r="C5" s="121" t="s">
        <v>3</v>
      </c>
      <c r="D5" s="121" t="s">
        <v>4</v>
      </c>
      <c r="E5" s="122" t="s">
        <v>5</v>
      </c>
      <c r="F5" s="120" t="s">
        <v>2</v>
      </c>
      <c r="G5" s="122" t="s">
        <v>4</v>
      </c>
      <c r="H5" s="123" t="s">
        <v>2116</v>
      </c>
      <c r="I5" s="122" t="s">
        <v>4</v>
      </c>
    </row>
    <row r="6" spans="1:9" s="93" customFormat="1" ht="27" customHeight="1">
      <c r="A6" s="36" t="s">
        <v>2322</v>
      </c>
      <c r="B6" s="40" t="s">
        <v>0</v>
      </c>
      <c r="C6" s="6" t="s">
        <v>0</v>
      </c>
      <c r="D6" s="6" t="s">
        <v>0</v>
      </c>
      <c r="E6" s="17" t="s">
        <v>0</v>
      </c>
      <c r="F6" s="26" t="s">
        <v>0</v>
      </c>
      <c r="G6" s="27" t="s">
        <v>0</v>
      </c>
      <c r="H6" s="58"/>
      <c r="I6" s="34"/>
    </row>
    <row r="7" spans="1:9" ht="14.45" customHeight="1">
      <c r="A7" s="37" t="s">
        <v>2254</v>
      </c>
      <c r="B7" s="25" t="s">
        <v>1172</v>
      </c>
      <c r="C7" s="81" t="s">
        <v>2287</v>
      </c>
      <c r="D7" s="7">
        <v>1</v>
      </c>
      <c r="E7" s="18" t="s">
        <v>9</v>
      </c>
      <c r="F7" s="23" t="s">
        <v>1962</v>
      </c>
      <c r="G7" s="24">
        <v>1</v>
      </c>
      <c r="H7" s="56">
        <f t="shared" ref="H7:H19" si="0">B7-F7</f>
        <v>9349</v>
      </c>
      <c r="I7" s="33">
        <f t="shared" ref="I7:I19" si="1">(B7-F7)/F7</f>
        <v>0.34749479631281593</v>
      </c>
    </row>
    <row r="8" spans="1:9" ht="14.45" customHeight="1">
      <c r="A8" s="37" t="s">
        <v>1580</v>
      </c>
      <c r="B8" s="28" t="s">
        <v>1173</v>
      </c>
      <c r="C8" s="9" t="s">
        <v>1174</v>
      </c>
      <c r="D8" s="2" t="s">
        <v>656</v>
      </c>
      <c r="E8" s="18" t="s">
        <v>196</v>
      </c>
      <c r="F8" s="28" t="s">
        <v>1963</v>
      </c>
      <c r="G8" s="24">
        <v>7.2999999999999995E-2</v>
      </c>
      <c r="H8" s="56">
        <f t="shared" si="0"/>
        <v>-374</v>
      </c>
      <c r="I8" s="33">
        <f t="shared" si="1"/>
        <v>-0.19091373149566104</v>
      </c>
    </row>
    <row r="9" spans="1:9" ht="14.45" customHeight="1">
      <c r="A9" s="37" t="s">
        <v>1581</v>
      </c>
      <c r="B9" s="28" t="s">
        <v>1175</v>
      </c>
      <c r="C9" s="9" t="s">
        <v>519</v>
      </c>
      <c r="D9" s="2" t="s">
        <v>294</v>
      </c>
      <c r="E9" s="18" t="s">
        <v>795</v>
      </c>
      <c r="F9" s="28" t="s">
        <v>1964</v>
      </c>
      <c r="G9" s="24">
        <v>4.4000000000000004E-2</v>
      </c>
      <c r="H9" s="56">
        <f t="shared" si="0"/>
        <v>7</v>
      </c>
      <c r="I9" s="33">
        <f t="shared" si="1"/>
        <v>5.9071729957805904E-3</v>
      </c>
    </row>
    <row r="10" spans="1:9" ht="14.45" customHeight="1">
      <c r="A10" s="37" t="s">
        <v>1582</v>
      </c>
      <c r="B10" s="28" t="s">
        <v>1176</v>
      </c>
      <c r="C10" s="9" t="s">
        <v>869</v>
      </c>
      <c r="D10" s="2" t="s">
        <v>409</v>
      </c>
      <c r="E10" s="18" t="s">
        <v>602</v>
      </c>
      <c r="F10" s="28" t="s">
        <v>1965</v>
      </c>
      <c r="G10" s="24">
        <v>0.10099999999999999</v>
      </c>
      <c r="H10" s="56">
        <f t="shared" si="0"/>
        <v>-50</v>
      </c>
      <c r="I10" s="33">
        <f t="shared" si="1"/>
        <v>-1.834862385321101E-2</v>
      </c>
    </row>
    <row r="11" spans="1:9" ht="14.45" customHeight="1">
      <c r="A11" s="37" t="s">
        <v>1583</v>
      </c>
      <c r="B11" s="28" t="s">
        <v>1177</v>
      </c>
      <c r="C11" s="9" t="s">
        <v>1178</v>
      </c>
      <c r="D11" s="2" t="s">
        <v>878</v>
      </c>
      <c r="E11" s="18" t="s">
        <v>804</v>
      </c>
      <c r="F11" s="28" t="s">
        <v>1966</v>
      </c>
      <c r="G11" s="24">
        <v>0.115</v>
      </c>
      <c r="H11" s="56">
        <f t="shared" si="0"/>
        <v>-304</v>
      </c>
      <c r="I11" s="33">
        <f t="shared" si="1"/>
        <v>-9.8064516129032261E-2</v>
      </c>
    </row>
    <row r="12" spans="1:9" ht="14.45" customHeight="1">
      <c r="A12" s="37" t="s">
        <v>1584</v>
      </c>
      <c r="B12" s="28" t="s">
        <v>1179</v>
      </c>
      <c r="C12" s="9" t="s">
        <v>1180</v>
      </c>
      <c r="D12" s="2" t="s">
        <v>729</v>
      </c>
      <c r="E12" s="18" t="s">
        <v>383</v>
      </c>
      <c r="F12" s="28" t="s">
        <v>1967</v>
      </c>
      <c r="G12" s="24">
        <v>0.17300000000000001</v>
      </c>
      <c r="H12" s="56">
        <f t="shared" si="0"/>
        <v>281</v>
      </c>
      <c r="I12" s="33">
        <f t="shared" si="1"/>
        <v>6.0261634141110874E-2</v>
      </c>
    </row>
    <row r="13" spans="1:9" ht="14.45" customHeight="1">
      <c r="A13" s="37" t="s">
        <v>1585</v>
      </c>
      <c r="B13" s="28" t="s">
        <v>1181</v>
      </c>
      <c r="C13" s="9" t="s">
        <v>1182</v>
      </c>
      <c r="D13" s="2" t="s">
        <v>1183</v>
      </c>
      <c r="E13" s="18" t="s">
        <v>565</v>
      </c>
      <c r="F13" s="28" t="s">
        <v>1968</v>
      </c>
      <c r="G13" s="24">
        <v>0.22800000000000001</v>
      </c>
      <c r="H13" s="56">
        <f t="shared" si="0"/>
        <v>1801</v>
      </c>
      <c r="I13" s="33">
        <f t="shared" si="1"/>
        <v>0.29356153219233905</v>
      </c>
    </row>
    <row r="14" spans="1:9" ht="14.45" customHeight="1">
      <c r="A14" s="37" t="s">
        <v>1586</v>
      </c>
      <c r="B14" s="28" t="s">
        <v>1184</v>
      </c>
      <c r="C14" s="9" t="s">
        <v>1185</v>
      </c>
      <c r="D14" s="2" t="s">
        <v>1186</v>
      </c>
      <c r="E14" s="18" t="s">
        <v>745</v>
      </c>
      <c r="F14" s="28" t="s">
        <v>1969</v>
      </c>
      <c r="G14" s="24">
        <v>0.13</v>
      </c>
      <c r="H14" s="56">
        <f t="shared" si="0"/>
        <v>1741</v>
      </c>
      <c r="I14" s="33">
        <f t="shared" si="1"/>
        <v>0.49956958393113343</v>
      </c>
    </row>
    <row r="15" spans="1:9" ht="14.45" customHeight="1">
      <c r="A15" s="37" t="s">
        <v>1587</v>
      </c>
      <c r="B15" s="28" t="s">
        <v>1187</v>
      </c>
      <c r="C15" s="9" t="s">
        <v>1188</v>
      </c>
      <c r="D15" s="2" t="s">
        <v>389</v>
      </c>
      <c r="E15" s="18" t="s">
        <v>902</v>
      </c>
      <c r="F15" s="28" t="s">
        <v>1970</v>
      </c>
      <c r="G15" s="24">
        <v>9.9000000000000005E-2</v>
      </c>
      <c r="H15" s="56">
        <f t="shared" si="0"/>
        <v>4009</v>
      </c>
      <c r="I15" s="33">
        <f t="shared" si="1"/>
        <v>1.5099811676082862</v>
      </c>
    </row>
    <row r="16" spans="1:9" ht="14.45" customHeight="1">
      <c r="A16" s="37" t="s">
        <v>1588</v>
      </c>
      <c r="B16" s="28" t="s">
        <v>1189</v>
      </c>
      <c r="C16" s="9" t="s">
        <v>1190</v>
      </c>
      <c r="D16" s="2" t="s">
        <v>311</v>
      </c>
      <c r="E16" s="18" t="s">
        <v>804</v>
      </c>
      <c r="F16" s="28" t="s">
        <v>1971</v>
      </c>
      <c r="G16" s="24">
        <v>2.3E-2</v>
      </c>
      <c r="H16" s="56">
        <f t="shared" si="0"/>
        <v>1457</v>
      </c>
      <c r="I16" s="33">
        <f t="shared" si="1"/>
        <v>2.3768352365415986</v>
      </c>
    </row>
    <row r="17" spans="1:9" ht="14.45" customHeight="1">
      <c r="A17" s="37" t="s">
        <v>1589</v>
      </c>
      <c r="B17" s="28" t="s">
        <v>1191</v>
      </c>
      <c r="C17" s="9" t="s">
        <v>1192</v>
      </c>
      <c r="D17" s="2" t="s">
        <v>437</v>
      </c>
      <c r="E17" s="18" t="s">
        <v>795</v>
      </c>
      <c r="F17" s="28" t="s">
        <v>1972</v>
      </c>
      <c r="G17" s="24">
        <v>1.3999999999999999E-2</v>
      </c>
      <c r="H17" s="56">
        <f t="shared" si="0"/>
        <v>781</v>
      </c>
      <c r="I17" s="33">
        <f t="shared" si="1"/>
        <v>2.0338541666666665</v>
      </c>
    </row>
    <row r="18" spans="1:9" ht="14.45" customHeight="1">
      <c r="A18" s="37" t="s">
        <v>1590</v>
      </c>
      <c r="B18" s="53">
        <v>65333</v>
      </c>
      <c r="C18" s="3" t="s">
        <v>2180</v>
      </c>
      <c r="D18" s="2" t="s">
        <v>9</v>
      </c>
      <c r="E18" s="18" t="s">
        <v>9</v>
      </c>
      <c r="F18" s="60">
        <v>49370</v>
      </c>
      <c r="G18" s="24" t="s">
        <v>9</v>
      </c>
      <c r="H18" s="100">
        <f t="shared" si="0"/>
        <v>15963</v>
      </c>
      <c r="I18" s="33">
        <f t="shared" si="1"/>
        <v>0.32333400850719063</v>
      </c>
    </row>
    <row r="19" spans="1:9" ht="14.45" customHeight="1">
      <c r="A19" s="37" t="s">
        <v>2124</v>
      </c>
      <c r="B19" s="53">
        <v>76514</v>
      </c>
      <c r="C19" s="3" t="s">
        <v>2181</v>
      </c>
      <c r="D19" s="2" t="s">
        <v>9</v>
      </c>
      <c r="E19" s="18" t="s">
        <v>9</v>
      </c>
      <c r="F19" s="60">
        <v>58729</v>
      </c>
      <c r="G19" s="24" t="s">
        <v>9</v>
      </c>
      <c r="H19" s="100">
        <f t="shared" si="0"/>
        <v>17785</v>
      </c>
      <c r="I19" s="33">
        <f t="shared" si="1"/>
        <v>0.30283165046229288</v>
      </c>
    </row>
    <row r="20" spans="1:9" ht="3.75" customHeight="1">
      <c r="A20" s="37"/>
      <c r="B20" s="43"/>
      <c r="C20" s="44"/>
      <c r="D20" s="44"/>
      <c r="E20" s="22"/>
      <c r="F20" s="45"/>
      <c r="G20" s="33"/>
      <c r="H20" s="57"/>
      <c r="I20" s="33"/>
    </row>
    <row r="21" spans="1:9" ht="14.45" customHeight="1">
      <c r="A21" s="37" t="s">
        <v>1591</v>
      </c>
      <c r="B21" s="25" t="s">
        <v>1193</v>
      </c>
      <c r="C21" s="2" t="s">
        <v>1194</v>
      </c>
      <c r="D21" s="2" t="s">
        <v>1195</v>
      </c>
      <c r="E21" s="18" t="s">
        <v>804</v>
      </c>
      <c r="F21" s="23" t="s">
        <v>1973</v>
      </c>
      <c r="G21" s="24">
        <v>0.91400000000000003</v>
      </c>
      <c r="H21" s="56">
        <f t="shared" ref="H21:H30" si="2">B21-F21</f>
        <v>8062</v>
      </c>
      <c r="I21" s="33">
        <f t="shared" ref="I21:I29" si="3">(B21-F21)/F21</f>
        <v>0.32800358029211929</v>
      </c>
    </row>
    <row r="22" spans="1:9" ht="14.45" customHeight="1">
      <c r="A22" s="37" t="s">
        <v>1593</v>
      </c>
      <c r="B22" s="53">
        <v>75596</v>
      </c>
      <c r="C22" s="2" t="s">
        <v>2311</v>
      </c>
      <c r="D22" s="2" t="s">
        <v>9</v>
      </c>
      <c r="E22" s="18" t="s">
        <v>9</v>
      </c>
      <c r="F22" s="60">
        <v>57053</v>
      </c>
      <c r="G22" s="24" t="s">
        <v>9</v>
      </c>
      <c r="H22" s="100">
        <f t="shared" si="2"/>
        <v>18543</v>
      </c>
      <c r="I22" s="33">
        <f t="shared" si="3"/>
        <v>0.32501358386062085</v>
      </c>
    </row>
    <row r="23" spans="1:9" ht="14.45" customHeight="1">
      <c r="A23" s="37" t="s">
        <v>1594</v>
      </c>
      <c r="B23" s="25" t="s">
        <v>1196</v>
      </c>
      <c r="C23" s="2" t="s">
        <v>375</v>
      </c>
      <c r="D23" s="2" t="s">
        <v>913</v>
      </c>
      <c r="E23" s="18" t="s">
        <v>737</v>
      </c>
      <c r="F23" s="29" t="s">
        <v>1974</v>
      </c>
      <c r="G23" s="24">
        <v>0.13400000000000001</v>
      </c>
      <c r="H23" s="56">
        <f t="shared" si="2"/>
        <v>3034</v>
      </c>
      <c r="I23" s="33">
        <f t="shared" si="3"/>
        <v>0.84348067834306362</v>
      </c>
    </row>
    <row r="24" spans="1:9" ht="14.45" customHeight="1">
      <c r="A24" s="37" t="s">
        <v>1595</v>
      </c>
      <c r="B24" s="53">
        <v>13547</v>
      </c>
      <c r="C24" s="2" t="s">
        <v>2185</v>
      </c>
      <c r="D24" s="2" t="s">
        <v>9</v>
      </c>
      <c r="E24" s="18" t="s">
        <v>9</v>
      </c>
      <c r="F24" s="60">
        <v>9259</v>
      </c>
      <c r="G24" s="24" t="s">
        <v>9</v>
      </c>
      <c r="H24" s="100">
        <f t="shared" si="2"/>
        <v>4288</v>
      </c>
      <c r="I24" s="33">
        <f t="shared" si="3"/>
        <v>0.46311696727508372</v>
      </c>
    </row>
    <row r="25" spans="1:9" ht="14.45" customHeight="1">
      <c r="A25" s="37" t="s">
        <v>1600</v>
      </c>
      <c r="B25" s="25" t="s">
        <v>1197</v>
      </c>
      <c r="C25" s="2" t="s">
        <v>874</v>
      </c>
      <c r="D25" s="2" t="s">
        <v>887</v>
      </c>
      <c r="E25" s="18" t="s">
        <v>745</v>
      </c>
      <c r="F25" s="23" t="s">
        <v>1977</v>
      </c>
      <c r="G25" s="24">
        <v>0.128</v>
      </c>
      <c r="H25" s="56">
        <f t="shared" si="2"/>
        <v>1332</v>
      </c>
      <c r="I25" s="33">
        <f t="shared" si="3"/>
        <v>0.38822500728650539</v>
      </c>
    </row>
    <row r="26" spans="1:9" ht="14.45" customHeight="1">
      <c r="A26" s="37" t="s">
        <v>1601</v>
      </c>
      <c r="B26" s="53">
        <v>18832</v>
      </c>
      <c r="C26" s="2" t="s">
        <v>2184</v>
      </c>
      <c r="D26" s="2" t="s">
        <v>9</v>
      </c>
      <c r="E26" s="18" t="s">
        <v>9</v>
      </c>
      <c r="F26" s="60">
        <v>15461</v>
      </c>
      <c r="G26" s="24" t="s">
        <v>9</v>
      </c>
      <c r="H26" s="100">
        <f t="shared" si="2"/>
        <v>3371</v>
      </c>
      <c r="I26" s="33">
        <f t="shared" si="3"/>
        <v>0.21803246879244551</v>
      </c>
    </row>
    <row r="27" spans="1:9" ht="14.45" customHeight="1">
      <c r="A27" s="37" t="s">
        <v>1596</v>
      </c>
      <c r="B27" s="25" t="s">
        <v>1198</v>
      </c>
      <c r="C27" s="2" t="s">
        <v>1199</v>
      </c>
      <c r="D27" s="2" t="s">
        <v>22</v>
      </c>
      <c r="E27" s="18" t="s">
        <v>746</v>
      </c>
      <c r="F27" s="23" t="s">
        <v>1975</v>
      </c>
      <c r="G27" s="24">
        <v>7.400000000000001E-2</v>
      </c>
      <c r="H27" s="56">
        <f t="shared" si="2"/>
        <v>142</v>
      </c>
      <c r="I27" s="33">
        <f t="shared" si="3"/>
        <v>7.1789686552072796E-2</v>
      </c>
    </row>
    <row r="28" spans="1:9" ht="14.45" customHeight="1">
      <c r="A28" s="37" t="s">
        <v>1597</v>
      </c>
      <c r="B28" s="53">
        <v>8475</v>
      </c>
      <c r="C28" s="2" t="s">
        <v>2183</v>
      </c>
      <c r="D28" s="2" t="s">
        <v>9</v>
      </c>
      <c r="E28" s="18" t="s">
        <v>9</v>
      </c>
      <c r="F28" s="60">
        <v>7366</v>
      </c>
      <c r="G28" s="24" t="s">
        <v>9</v>
      </c>
      <c r="H28" s="100">
        <f t="shared" si="2"/>
        <v>1109</v>
      </c>
      <c r="I28" s="33">
        <f t="shared" si="3"/>
        <v>0.15055661145805049</v>
      </c>
    </row>
    <row r="29" spans="1:9" ht="14.45" customHeight="1">
      <c r="A29" s="37" t="s">
        <v>1598</v>
      </c>
      <c r="B29" s="25" t="s">
        <v>1200</v>
      </c>
      <c r="C29" s="2" t="s">
        <v>1201</v>
      </c>
      <c r="D29" s="2" t="s">
        <v>495</v>
      </c>
      <c r="E29" s="18" t="s">
        <v>196</v>
      </c>
      <c r="F29" s="23" t="s">
        <v>1976</v>
      </c>
      <c r="G29" s="24">
        <v>7.2999999999999995E-2</v>
      </c>
      <c r="H29" s="56">
        <f t="shared" si="2"/>
        <v>-324</v>
      </c>
      <c r="I29" s="33">
        <f t="shared" si="3"/>
        <v>-0.16581371545547594</v>
      </c>
    </row>
    <row r="30" spans="1:9" ht="14.45" customHeight="1">
      <c r="A30" s="37" t="s">
        <v>1599</v>
      </c>
      <c r="B30" s="53">
        <v>6513</v>
      </c>
      <c r="C30" s="2" t="s">
        <v>2182</v>
      </c>
      <c r="D30" s="2" t="s">
        <v>9</v>
      </c>
      <c r="E30" s="18" t="s">
        <v>9</v>
      </c>
      <c r="F30" s="63">
        <v>4526</v>
      </c>
      <c r="G30" s="64" t="s">
        <v>9</v>
      </c>
      <c r="H30" s="100">
        <f t="shared" si="2"/>
        <v>1987</v>
      </c>
      <c r="I30" s="33">
        <f>(B30-F30)/F30</f>
        <v>0.4390190013256739</v>
      </c>
    </row>
    <row r="31" spans="1:9" ht="14.45" customHeight="1">
      <c r="A31" s="37" t="s">
        <v>2129</v>
      </c>
      <c r="B31" s="25" t="s">
        <v>1202</v>
      </c>
      <c r="C31" s="2" t="s">
        <v>560</v>
      </c>
      <c r="D31" s="2" t="s">
        <v>251</v>
      </c>
      <c r="E31" s="18" t="s">
        <v>739</v>
      </c>
      <c r="F31" s="128" t="s">
        <v>2252</v>
      </c>
      <c r="G31" s="129"/>
      <c r="H31" s="130"/>
      <c r="I31" s="131"/>
    </row>
    <row r="32" spans="1:9" ht="3.75" customHeight="1">
      <c r="A32" s="37"/>
      <c r="B32" s="43"/>
      <c r="C32" s="44"/>
      <c r="D32" s="44"/>
      <c r="E32" s="22"/>
      <c r="F32" s="67"/>
      <c r="G32" s="71"/>
      <c r="H32" s="46"/>
      <c r="I32" s="33"/>
    </row>
    <row r="33" spans="1:9" ht="14.45" customHeight="1">
      <c r="A33" s="37" t="s">
        <v>2255</v>
      </c>
      <c r="B33" s="25" t="s">
        <v>1203</v>
      </c>
      <c r="C33" s="2" t="s">
        <v>1204</v>
      </c>
      <c r="D33" s="7">
        <v>1</v>
      </c>
      <c r="E33" s="18" t="s">
        <v>9</v>
      </c>
      <c r="F33" s="51" t="s">
        <v>1978</v>
      </c>
      <c r="G33" s="62">
        <v>1</v>
      </c>
      <c r="H33" s="56">
        <f t="shared" ref="H33:H45" si="4">B33-F33</f>
        <v>6991</v>
      </c>
      <c r="I33" s="33">
        <f t="shared" ref="I33:I45" si="5">(B33-F33)/F33</f>
        <v>0.32059983490782351</v>
      </c>
    </row>
    <row r="34" spans="1:9" ht="14.45" customHeight="1">
      <c r="A34" s="37" t="s">
        <v>1580</v>
      </c>
      <c r="B34" s="25" t="s">
        <v>1205</v>
      </c>
      <c r="C34" s="81" t="s">
        <v>2288</v>
      </c>
      <c r="D34" s="2" t="s">
        <v>464</v>
      </c>
      <c r="E34" s="18" t="s">
        <v>746</v>
      </c>
      <c r="F34" s="23" t="s">
        <v>1979</v>
      </c>
      <c r="G34" s="24">
        <v>6.2E-2</v>
      </c>
      <c r="H34" s="56">
        <f t="shared" si="4"/>
        <v>-204</v>
      </c>
      <c r="I34" s="33">
        <f t="shared" si="5"/>
        <v>-0.15122312824314307</v>
      </c>
    </row>
    <row r="35" spans="1:9" ht="14.45" customHeight="1">
      <c r="A35" s="37" t="s">
        <v>1581</v>
      </c>
      <c r="B35" s="25" t="s">
        <v>1206</v>
      </c>
      <c r="C35" s="2" t="s">
        <v>1207</v>
      </c>
      <c r="D35" s="2" t="s">
        <v>972</v>
      </c>
      <c r="E35" s="18" t="s">
        <v>795</v>
      </c>
      <c r="F35" s="23" t="s">
        <v>1980</v>
      </c>
      <c r="G35" s="24">
        <v>3.9E-2</v>
      </c>
      <c r="H35" s="56">
        <f t="shared" si="4"/>
        <v>-203</v>
      </c>
      <c r="I35" s="33">
        <f t="shared" si="5"/>
        <v>-0.23995271867612294</v>
      </c>
    </row>
    <row r="36" spans="1:9" ht="14.45" customHeight="1">
      <c r="A36" s="37" t="s">
        <v>1582</v>
      </c>
      <c r="B36" s="25" t="s">
        <v>1208</v>
      </c>
      <c r="C36" s="2" t="s">
        <v>1209</v>
      </c>
      <c r="D36" s="2" t="s">
        <v>872</v>
      </c>
      <c r="E36" s="18" t="s">
        <v>602</v>
      </c>
      <c r="F36" s="23" t="s">
        <v>1981</v>
      </c>
      <c r="G36" s="24">
        <v>0.10099999999999999</v>
      </c>
      <c r="H36" s="56">
        <f t="shared" si="4"/>
        <v>-397</v>
      </c>
      <c r="I36" s="33">
        <f t="shared" si="5"/>
        <v>-0.1794755877034358</v>
      </c>
    </row>
    <row r="37" spans="1:9" ht="14.45" customHeight="1">
      <c r="A37" s="37" t="s">
        <v>1583</v>
      </c>
      <c r="B37" s="25" t="s">
        <v>1210</v>
      </c>
      <c r="C37" s="2" t="s">
        <v>829</v>
      </c>
      <c r="D37" s="2" t="s">
        <v>184</v>
      </c>
      <c r="E37" s="18" t="s">
        <v>602</v>
      </c>
      <c r="F37" s="23" t="s">
        <v>1982</v>
      </c>
      <c r="G37" s="24">
        <v>0.115</v>
      </c>
      <c r="H37" s="56">
        <f t="shared" si="4"/>
        <v>-213</v>
      </c>
      <c r="I37" s="33">
        <f t="shared" si="5"/>
        <v>-8.5199999999999998E-2</v>
      </c>
    </row>
    <row r="38" spans="1:9" ht="14.45" customHeight="1">
      <c r="A38" s="37" t="s">
        <v>1584</v>
      </c>
      <c r="B38" s="25" t="s">
        <v>1211</v>
      </c>
      <c r="C38" s="2" t="s">
        <v>1212</v>
      </c>
      <c r="D38" s="2" t="s">
        <v>143</v>
      </c>
      <c r="E38" s="18" t="s">
        <v>565</v>
      </c>
      <c r="F38" s="23" t="s">
        <v>1983</v>
      </c>
      <c r="G38" s="24">
        <v>0.16600000000000001</v>
      </c>
      <c r="H38" s="56">
        <f t="shared" si="4"/>
        <v>54</v>
      </c>
      <c r="I38" s="33">
        <f t="shared" si="5"/>
        <v>1.4884233737596472E-2</v>
      </c>
    </row>
    <row r="39" spans="1:9" ht="14.45" customHeight="1">
      <c r="A39" s="37" t="s">
        <v>1585</v>
      </c>
      <c r="B39" s="25" t="s">
        <v>1213</v>
      </c>
      <c r="C39" s="2" t="s">
        <v>1214</v>
      </c>
      <c r="D39" s="2" t="s">
        <v>1215</v>
      </c>
      <c r="E39" s="18" t="s">
        <v>902</v>
      </c>
      <c r="F39" s="23" t="s">
        <v>1984</v>
      </c>
      <c r="G39" s="24">
        <v>0.23800000000000002</v>
      </c>
      <c r="H39" s="56">
        <f t="shared" si="4"/>
        <v>1015</v>
      </c>
      <c r="I39" s="33">
        <f t="shared" si="5"/>
        <v>0.19545542075871367</v>
      </c>
    </row>
    <row r="40" spans="1:9" ht="14.45" customHeight="1">
      <c r="A40" s="37" t="s">
        <v>1586</v>
      </c>
      <c r="B40" s="25" t="s">
        <v>1216</v>
      </c>
      <c r="C40" s="2" t="s">
        <v>1217</v>
      </c>
      <c r="D40" s="2" t="s">
        <v>914</v>
      </c>
      <c r="E40" s="18" t="s">
        <v>383</v>
      </c>
      <c r="F40" s="23" t="s">
        <v>1985</v>
      </c>
      <c r="G40" s="24">
        <v>0.13500000000000001</v>
      </c>
      <c r="H40" s="56">
        <f t="shared" si="4"/>
        <v>1574</v>
      </c>
      <c r="I40" s="33">
        <f t="shared" si="5"/>
        <v>0.53665189226048415</v>
      </c>
    </row>
    <row r="41" spans="1:9" ht="14.45" customHeight="1">
      <c r="A41" s="37" t="s">
        <v>1587</v>
      </c>
      <c r="B41" s="25" t="s">
        <v>1218</v>
      </c>
      <c r="C41" s="2" t="s">
        <v>1219</v>
      </c>
      <c r="D41" s="2" t="s">
        <v>366</v>
      </c>
      <c r="E41" s="18" t="s">
        <v>1220</v>
      </c>
      <c r="F41" s="23" t="s">
        <v>1986</v>
      </c>
      <c r="G41" s="24">
        <v>0.106</v>
      </c>
      <c r="H41" s="56">
        <f t="shared" si="4"/>
        <v>3414</v>
      </c>
      <c r="I41" s="33">
        <f t="shared" si="5"/>
        <v>1.4779220779220779</v>
      </c>
    </row>
    <row r="42" spans="1:9" ht="14.45" customHeight="1">
      <c r="A42" s="37" t="s">
        <v>1588</v>
      </c>
      <c r="B42" s="25" t="s">
        <v>1221</v>
      </c>
      <c r="C42" s="2" t="s">
        <v>1222</v>
      </c>
      <c r="D42" s="2" t="s">
        <v>147</v>
      </c>
      <c r="E42" s="18" t="s">
        <v>602</v>
      </c>
      <c r="F42" s="23" t="s">
        <v>1987</v>
      </c>
      <c r="G42" s="24">
        <v>2.3E-2</v>
      </c>
      <c r="H42" s="56">
        <f t="shared" si="4"/>
        <v>1336</v>
      </c>
      <c r="I42" s="33">
        <f t="shared" si="5"/>
        <v>2.7099391480730222</v>
      </c>
    </row>
    <row r="43" spans="1:9" ht="14.45" customHeight="1">
      <c r="A43" s="37" t="s">
        <v>1589</v>
      </c>
      <c r="B43" s="25" t="s">
        <v>1223</v>
      </c>
      <c r="C43" s="2" t="s">
        <v>334</v>
      </c>
      <c r="D43" s="2" t="s">
        <v>294</v>
      </c>
      <c r="E43" s="18" t="s">
        <v>196</v>
      </c>
      <c r="F43" s="23" t="s">
        <v>1988</v>
      </c>
      <c r="G43" s="24">
        <v>1.6E-2</v>
      </c>
      <c r="H43" s="56">
        <f t="shared" si="4"/>
        <v>615</v>
      </c>
      <c r="I43" s="33">
        <f t="shared" si="5"/>
        <v>1.7982456140350878</v>
      </c>
    </row>
    <row r="44" spans="1:9" ht="14.45" customHeight="1">
      <c r="A44" s="37" t="s">
        <v>1602</v>
      </c>
      <c r="B44" s="53">
        <v>69692</v>
      </c>
      <c r="C44" s="2" t="s">
        <v>2186</v>
      </c>
      <c r="D44" s="2" t="s">
        <v>9</v>
      </c>
      <c r="E44" s="18" t="s">
        <v>9</v>
      </c>
      <c r="F44" s="60">
        <v>51418</v>
      </c>
      <c r="G44" s="24" t="s">
        <v>9</v>
      </c>
      <c r="H44" s="100">
        <f t="shared" si="4"/>
        <v>18274</v>
      </c>
      <c r="I44" s="33">
        <f t="shared" si="5"/>
        <v>0.35540083239332532</v>
      </c>
    </row>
    <row r="45" spans="1:9" ht="14.45" customHeight="1">
      <c r="A45" s="37" t="s">
        <v>2136</v>
      </c>
      <c r="B45" s="53">
        <v>80052</v>
      </c>
      <c r="C45" s="2" t="s">
        <v>2187</v>
      </c>
      <c r="D45" s="2" t="s">
        <v>9</v>
      </c>
      <c r="E45" s="18" t="s">
        <v>9</v>
      </c>
      <c r="F45" s="60">
        <v>60518</v>
      </c>
      <c r="G45" s="24" t="s">
        <v>9</v>
      </c>
      <c r="H45" s="100">
        <f t="shared" si="4"/>
        <v>19534</v>
      </c>
      <c r="I45" s="33">
        <f t="shared" si="5"/>
        <v>0.32277999933903961</v>
      </c>
    </row>
    <row r="46" spans="1:9" ht="3.75" customHeight="1">
      <c r="A46" s="37"/>
      <c r="B46" s="43"/>
      <c r="C46" s="44"/>
      <c r="D46" s="44"/>
      <c r="E46" s="22"/>
      <c r="F46" s="45"/>
      <c r="G46" s="33"/>
      <c r="H46" s="57"/>
      <c r="I46" s="33"/>
    </row>
    <row r="47" spans="1:9" ht="14.45" customHeight="1">
      <c r="A47" s="37" t="s">
        <v>1603</v>
      </c>
      <c r="B47" s="53">
        <v>22688</v>
      </c>
      <c r="C47" s="2" t="s">
        <v>2188</v>
      </c>
      <c r="D47" s="2" t="s">
        <v>9</v>
      </c>
      <c r="E47" s="18" t="s">
        <v>9</v>
      </c>
      <c r="F47" s="60">
        <v>16024</v>
      </c>
      <c r="G47" s="24" t="s">
        <v>9</v>
      </c>
      <c r="H47" s="100">
        <f>B47-F47</f>
        <v>6664</v>
      </c>
      <c r="I47" s="33">
        <f>(B47-F47)/F47</f>
        <v>0.41587618572141788</v>
      </c>
    </row>
    <row r="48" spans="1:9" ht="3.75" customHeight="1">
      <c r="A48" s="37"/>
      <c r="B48" s="43"/>
      <c r="C48" s="44"/>
      <c r="D48" s="119"/>
      <c r="E48" s="22"/>
      <c r="F48" s="45"/>
      <c r="G48" s="33"/>
      <c r="H48" s="57"/>
      <c r="I48" s="33"/>
    </row>
    <row r="49" spans="1:9" ht="14.45" customHeight="1">
      <c r="A49" s="37" t="s">
        <v>2253</v>
      </c>
      <c r="B49" s="53">
        <v>30842</v>
      </c>
      <c r="C49" s="115" t="s">
        <v>2189</v>
      </c>
      <c r="D49" s="74" t="s">
        <v>9</v>
      </c>
      <c r="E49" s="22" t="s">
        <v>9</v>
      </c>
      <c r="F49" s="60">
        <v>23772</v>
      </c>
      <c r="G49" s="24" t="s">
        <v>9</v>
      </c>
      <c r="H49" s="100">
        <f>B49-F49</f>
        <v>7070</v>
      </c>
      <c r="I49" s="33">
        <f>(B49-F49)/F49</f>
        <v>0.29740871613663133</v>
      </c>
    </row>
    <row r="50" spans="1:9" ht="14.45" customHeight="1">
      <c r="A50" s="37" t="s">
        <v>2137</v>
      </c>
      <c r="B50" s="53">
        <v>42569</v>
      </c>
      <c r="C50" s="115" t="s">
        <v>2190</v>
      </c>
      <c r="D50" s="74" t="s">
        <v>9</v>
      </c>
      <c r="E50" s="22" t="s">
        <v>9</v>
      </c>
      <c r="F50" s="60">
        <v>35184</v>
      </c>
      <c r="G50" s="24" t="s">
        <v>9</v>
      </c>
      <c r="H50" s="100">
        <f>B50-F50</f>
        <v>7385</v>
      </c>
      <c r="I50" s="33">
        <f>(B50-F50)/F50</f>
        <v>0.20989654388358345</v>
      </c>
    </row>
    <row r="51" spans="1:9" ht="14.45" customHeight="1">
      <c r="A51" s="37" t="s">
        <v>2138</v>
      </c>
      <c r="B51" s="53">
        <v>37018</v>
      </c>
      <c r="C51" s="115" t="s">
        <v>2191</v>
      </c>
      <c r="D51" s="74" t="s">
        <v>9</v>
      </c>
      <c r="E51" s="22" t="s">
        <v>9</v>
      </c>
      <c r="F51" s="60">
        <v>28036</v>
      </c>
      <c r="G51" s="24" t="s">
        <v>9</v>
      </c>
      <c r="H51" s="100">
        <f>B51-F51</f>
        <v>8982</v>
      </c>
      <c r="I51" s="33">
        <f>(B51-F51)/F51</f>
        <v>0.32037380510771862</v>
      </c>
    </row>
    <row r="52" spans="1:9" ht="14.45" customHeight="1">
      <c r="A52" s="37"/>
      <c r="B52" s="25"/>
      <c r="C52" s="10"/>
      <c r="D52" s="74"/>
      <c r="E52" s="22"/>
      <c r="F52" s="23"/>
      <c r="G52" s="24"/>
      <c r="H52" s="56"/>
      <c r="I52" s="33"/>
    </row>
    <row r="53" spans="1:9" s="93" customFormat="1" ht="27" customHeight="1">
      <c r="A53" s="36" t="s">
        <v>2139</v>
      </c>
      <c r="B53" s="40" t="s">
        <v>0</v>
      </c>
      <c r="C53" s="6"/>
      <c r="D53" s="89"/>
      <c r="E53" s="17"/>
      <c r="F53" s="26" t="s">
        <v>0</v>
      </c>
      <c r="G53" s="27" t="s">
        <v>0</v>
      </c>
      <c r="H53" s="58"/>
      <c r="I53" s="34"/>
    </row>
    <row r="54" spans="1:9" ht="14.45" customHeight="1">
      <c r="A54" s="37" t="s">
        <v>2256</v>
      </c>
      <c r="B54" s="25" t="s">
        <v>9</v>
      </c>
      <c r="C54" s="2" t="s">
        <v>9</v>
      </c>
      <c r="D54" s="2" t="s">
        <v>187</v>
      </c>
      <c r="E54" s="18" t="s">
        <v>383</v>
      </c>
      <c r="F54" s="25" t="s">
        <v>9</v>
      </c>
      <c r="G54" s="24">
        <v>0.127</v>
      </c>
      <c r="H54" s="56" t="s">
        <v>9</v>
      </c>
      <c r="I54" s="33">
        <f t="shared" ref="I54:I62" si="6">D54-G54</f>
        <v>-2.5000000000000008E-2</v>
      </c>
    </row>
    <row r="55" spans="1:9" ht="14.45" customHeight="1">
      <c r="A55" s="37" t="s">
        <v>188</v>
      </c>
      <c r="B55" s="25" t="s">
        <v>9</v>
      </c>
      <c r="C55" s="2" t="s">
        <v>9</v>
      </c>
      <c r="D55" s="2" t="s">
        <v>1224</v>
      </c>
      <c r="E55" s="18" t="s">
        <v>900</v>
      </c>
      <c r="F55" s="25" t="s">
        <v>9</v>
      </c>
      <c r="G55" s="24">
        <v>0.154</v>
      </c>
      <c r="H55" s="56" t="s">
        <v>9</v>
      </c>
      <c r="I55" s="33">
        <f t="shared" si="6"/>
        <v>-2.7999999999999997E-2</v>
      </c>
    </row>
    <row r="56" spans="1:9" ht="14.45" customHeight="1">
      <c r="A56" s="37" t="s">
        <v>190</v>
      </c>
      <c r="B56" s="25" t="s">
        <v>9</v>
      </c>
      <c r="C56" s="2" t="s">
        <v>9</v>
      </c>
      <c r="D56" s="2" t="s">
        <v>1003</v>
      </c>
      <c r="E56" s="18" t="s">
        <v>1225</v>
      </c>
      <c r="F56" s="25" t="s">
        <v>9</v>
      </c>
      <c r="G56" s="24">
        <v>0.16</v>
      </c>
      <c r="H56" s="56" t="s">
        <v>9</v>
      </c>
      <c r="I56" s="33">
        <f t="shared" si="6"/>
        <v>-2.6999999999999996E-2</v>
      </c>
    </row>
    <row r="57" spans="1:9" ht="14.45" customHeight="1">
      <c r="A57" s="37" t="s">
        <v>2257</v>
      </c>
      <c r="B57" s="25" t="s">
        <v>9</v>
      </c>
      <c r="C57" s="2" t="s">
        <v>9</v>
      </c>
      <c r="D57" s="2" t="s">
        <v>251</v>
      </c>
      <c r="E57" s="18" t="s">
        <v>737</v>
      </c>
      <c r="F57" s="25" t="s">
        <v>9</v>
      </c>
      <c r="G57" s="24">
        <v>8.7999999999999995E-2</v>
      </c>
      <c r="H57" s="56" t="s">
        <v>9</v>
      </c>
      <c r="I57" s="33">
        <f t="shared" si="6"/>
        <v>-2.0999999999999991E-2</v>
      </c>
    </row>
    <row r="58" spans="1:9" ht="14.45" customHeight="1">
      <c r="A58" s="37" t="s">
        <v>188</v>
      </c>
      <c r="B58" s="25" t="s">
        <v>9</v>
      </c>
      <c r="C58" s="2" t="s">
        <v>9</v>
      </c>
      <c r="D58" s="2" t="s">
        <v>676</v>
      </c>
      <c r="E58" s="18" t="s">
        <v>1226</v>
      </c>
      <c r="F58" s="25" t="s">
        <v>9</v>
      </c>
      <c r="G58" s="24">
        <v>0.107</v>
      </c>
      <c r="H58" s="56" t="s">
        <v>9</v>
      </c>
      <c r="I58" s="33">
        <f t="shared" si="6"/>
        <v>-2.1000000000000005E-2</v>
      </c>
    </row>
    <row r="59" spans="1:9" ht="14.45" customHeight="1">
      <c r="A59" s="37" t="s">
        <v>190</v>
      </c>
      <c r="B59" s="25" t="s">
        <v>9</v>
      </c>
      <c r="C59" s="2" t="s">
        <v>9</v>
      </c>
      <c r="D59" s="2" t="s">
        <v>617</v>
      </c>
      <c r="E59" s="18" t="s">
        <v>1227</v>
      </c>
      <c r="F59" s="25" t="s">
        <v>9</v>
      </c>
      <c r="G59" s="24">
        <v>9.6000000000000002E-2</v>
      </c>
      <c r="H59" s="56" t="s">
        <v>9</v>
      </c>
      <c r="I59" s="33">
        <f t="shared" si="6"/>
        <v>-8.0000000000000071E-3</v>
      </c>
    </row>
    <row r="60" spans="1:9" ht="14.45" customHeight="1">
      <c r="A60" s="37" t="s">
        <v>2314</v>
      </c>
      <c r="B60" s="25" t="s">
        <v>9</v>
      </c>
      <c r="C60" s="2" t="s">
        <v>9</v>
      </c>
      <c r="D60" s="2" t="s">
        <v>1228</v>
      </c>
      <c r="E60" s="18" t="s">
        <v>1229</v>
      </c>
      <c r="F60" s="25" t="s">
        <v>9</v>
      </c>
      <c r="G60" s="24">
        <v>0.26500000000000001</v>
      </c>
      <c r="H60" s="56" t="s">
        <v>9</v>
      </c>
      <c r="I60" s="33">
        <f t="shared" si="6"/>
        <v>-6.3E-2</v>
      </c>
    </row>
    <row r="61" spans="1:9" ht="14.45" customHeight="1">
      <c r="A61" s="37" t="s">
        <v>188</v>
      </c>
      <c r="B61" s="25" t="s">
        <v>9</v>
      </c>
      <c r="C61" s="2" t="s">
        <v>9</v>
      </c>
      <c r="D61" s="2" t="s">
        <v>735</v>
      </c>
      <c r="E61" s="18" t="s">
        <v>1230</v>
      </c>
      <c r="F61" s="25" t="s">
        <v>9</v>
      </c>
      <c r="G61" s="24">
        <v>0.30599999999999999</v>
      </c>
      <c r="H61" s="56" t="s">
        <v>9</v>
      </c>
      <c r="I61" s="33">
        <f t="shared" si="6"/>
        <v>-7.2999999999999982E-2</v>
      </c>
    </row>
    <row r="62" spans="1:9" ht="14.45" customHeight="1">
      <c r="A62" s="37" t="s">
        <v>190</v>
      </c>
      <c r="B62" s="25" t="s">
        <v>9</v>
      </c>
      <c r="C62" s="2" t="s">
        <v>9</v>
      </c>
      <c r="D62" s="2" t="s">
        <v>744</v>
      </c>
      <c r="E62" s="18" t="s">
        <v>1231</v>
      </c>
      <c r="F62" s="25" t="s">
        <v>9</v>
      </c>
      <c r="G62" s="24">
        <v>0.312</v>
      </c>
      <c r="H62" s="56" t="s">
        <v>9</v>
      </c>
      <c r="I62" s="33">
        <f t="shared" si="6"/>
        <v>-2.8000000000000025E-2</v>
      </c>
    </row>
    <row r="63" spans="1:9" ht="3.75" customHeight="1">
      <c r="A63" s="37"/>
      <c r="B63" s="43"/>
      <c r="C63" s="44"/>
      <c r="D63" s="44"/>
      <c r="E63" s="22"/>
      <c r="F63" s="45"/>
      <c r="G63" s="33"/>
      <c r="H63" s="57"/>
      <c r="I63" s="33"/>
    </row>
    <row r="64" spans="1:9" ht="14.45" customHeight="1">
      <c r="A64" s="37" t="s">
        <v>2313</v>
      </c>
      <c r="B64" s="25" t="s">
        <v>9</v>
      </c>
      <c r="C64" s="2" t="s">
        <v>9</v>
      </c>
      <c r="D64" s="2" t="s">
        <v>316</v>
      </c>
      <c r="E64" s="18" t="s">
        <v>737</v>
      </c>
      <c r="F64" s="25" t="s">
        <v>9</v>
      </c>
      <c r="G64" s="24">
        <v>0.153</v>
      </c>
      <c r="H64" s="56" t="s">
        <v>9</v>
      </c>
      <c r="I64" s="33">
        <f>D64-G64</f>
        <v>-2.7999999999999997E-2</v>
      </c>
    </row>
    <row r="65" spans="1:9" ht="14.45" customHeight="1">
      <c r="A65" s="37" t="s">
        <v>2315</v>
      </c>
      <c r="B65" s="25" t="s">
        <v>9</v>
      </c>
      <c r="C65" s="2" t="s">
        <v>9</v>
      </c>
      <c r="D65" s="2" t="s">
        <v>141</v>
      </c>
      <c r="E65" s="18" t="s">
        <v>1232</v>
      </c>
      <c r="F65" s="25" t="s">
        <v>9</v>
      </c>
      <c r="G65" s="24">
        <v>0.20699999999999999</v>
      </c>
      <c r="H65" s="56" t="s">
        <v>9</v>
      </c>
      <c r="I65" s="33">
        <f>D65-G65</f>
        <v>-3.1E-2</v>
      </c>
    </row>
    <row r="66" spans="1:9" ht="14.45" customHeight="1">
      <c r="A66" s="37" t="s">
        <v>2316</v>
      </c>
      <c r="B66" s="25" t="s">
        <v>9</v>
      </c>
      <c r="C66" s="2" t="s">
        <v>9</v>
      </c>
      <c r="D66" s="2" t="s">
        <v>461</v>
      </c>
      <c r="E66" s="18" t="s">
        <v>804</v>
      </c>
      <c r="F66" s="25" t="s">
        <v>9</v>
      </c>
      <c r="G66" s="24">
        <v>0.128</v>
      </c>
      <c r="H66" s="56" t="s">
        <v>9</v>
      </c>
      <c r="I66" s="33">
        <f>D66-G66</f>
        <v>-2.0000000000000004E-2</v>
      </c>
    </row>
    <row r="67" spans="1:9" ht="14.45" customHeight="1">
      <c r="A67" s="37" t="s">
        <v>2317</v>
      </c>
      <c r="B67" s="25" t="s">
        <v>9</v>
      </c>
      <c r="C67" s="2" t="s">
        <v>9</v>
      </c>
      <c r="D67" s="2" t="s">
        <v>676</v>
      </c>
      <c r="E67" s="18" t="s">
        <v>1233</v>
      </c>
      <c r="F67" s="25" t="s">
        <v>9</v>
      </c>
      <c r="G67" s="24">
        <v>0.11199999999999999</v>
      </c>
      <c r="H67" s="56" t="s">
        <v>9</v>
      </c>
      <c r="I67" s="33">
        <f>D67-G67</f>
        <v>-2.5999999999999995E-2</v>
      </c>
    </row>
    <row r="68" spans="1:9" ht="14.45" customHeight="1">
      <c r="A68" s="106" t="s">
        <v>2318</v>
      </c>
      <c r="B68" s="107" t="s">
        <v>9</v>
      </c>
      <c r="C68" s="108" t="s">
        <v>9</v>
      </c>
      <c r="D68" s="108" t="s">
        <v>1234</v>
      </c>
      <c r="E68" s="109" t="s">
        <v>1235</v>
      </c>
      <c r="F68" s="107" t="s">
        <v>9</v>
      </c>
      <c r="G68" s="64">
        <v>0.26400000000000001</v>
      </c>
      <c r="H68" s="56" t="s">
        <v>9</v>
      </c>
      <c r="I68" s="68">
        <f>D68-G68</f>
        <v>-1.6000000000000014E-2</v>
      </c>
    </row>
    <row r="69" spans="1:9" ht="14.45" customHeight="1">
      <c r="A69" s="103"/>
      <c r="B69" s="111"/>
      <c r="C69" s="74"/>
      <c r="D69" s="74"/>
      <c r="E69" s="91"/>
      <c r="F69" s="51"/>
      <c r="G69" s="62"/>
      <c r="H69" s="104"/>
      <c r="I69" s="105"/>
    </row>
    <row r="70" spans="1:9" s="93" customFormat="1" ht="15" customHeight="1">
      <c r="A70" s="92" t="s">
        <v>6</v>
      </c>
      <c r="B70" s="112" t="s">
        <v>0</v>
      </c>
      <c r="C70" s="77" t="s">
        <v>0</v>
      </c>
      <c r="D70" s="77" t="s">
        <v>0</v>
      </c>
      <c r="E70" s="113" t="s">
        <v>0</v>
      </c>
      <c r="F70" s="90"/>
      <c r="G70" s="91"/>
      <c r="H70" s="54"/>
      <c r="I70" s="91"/>
    </row>
    <row r="71" spans="1:9" ht="14.45" customHeight="1">
      <c r="A71" s="37" t="s">
        <v>2247</v>
      </c>
      <c r="B71" s="25" t="s">
        <v>1079</v>
      </c>
      <c r="C71" s="1" t="s">
        <v>1080</v>
      </c>
      <c r="D71" s="114">
        <v>1</v>
      </c>
      <c r="E71" s="18" t="s">
        <v>9</v>
      </c>
      <c r="F71" s="23" t="s">
        <v>1924</v>
      </c>
      <c r="G71" s="24">
        <v>1</v>
      </c>
      <c r="H71" s="56">
        <f>B71-F71</f>
        <v>28745</v>
      </c>
      <c r="I71" s="33">
        <f>(B71-F71)/F71</f>
        <v>0.38374763036338877</v>
      </c>
    </row>
    <row r="72" spans="1:9" ht="14.45" customHeight="1">
      <c r="A72" s="37" t="s">
        <v>1514</v>
      </c>
      <c r="B72" s="25" t="s">
        <v>1081</v>
      </c>
      <c r="C72" s="2" t="s">
        <v>1082</v>
      </c>
      <c r="D72" s="2" t="s">
        <v>1083</v>
      </c>
      <c r="E72" s="18" t="s">
        <v>804</v>
      </c>
      <c r="F72" s="23" t="s">
        <v>1925</v>
      </c>
      <c r="G72" s="24">
        <v>0.65</v>
      </c>
      <c r="H72" s="56">
        <f>B72-F72</f>
        <v>21777</v>
      </c>
      <c r="I72" s="33">
        <f>(B72-F72)/F72</f>
        <v>0.44704698950998706</v>
      </c>
    </row>
    <row r="73" spans="1:9" ht="14.45" customHeight="1">
      <c r="A73" s="37" t="s">
        <v>1516</v>
      </c>
      <c r="B73" s="25" t="s">
        <v>1084</v>
      </c>
      <c r="C73" s="2" t="s">
        <v>1085</v>
      </c>
      <c r="D73" s="2" t="s">
        <v>1086</v>
      </c>
      <c r="E73" s="18" t="s">
        <v>804</v>
      </c>
      <c r="F73" s="23" t="s">
        <v>1926</v>
      </c>
      <c r="G73" s="24">
        <v>0.64300000000000002</v>
      </c>
      <c r="H73" s="56">
        <f>B73-F73</f>
        <v>21317</v>
      </c>
      <c r="I73" s="33">
        <f>(B73-F73)/F73</f>
        <v>0.4425368486609923</v>
      </c>
    </row>
    <row r="74" spans="1:9" ht="14.45" customHeight="1">
      <c r="A74" s="37" t="s">
        <v>1518</v>
      </c>
      <c r="B74" s="25" t="s">
        <v>1087</v>
      </c>
      <c r="C74" s="81" t="s">
        <v>1085</v>
      </c>
      <c r="D74" s="2" t="s">
        <v>1088</v>
      </c>
      <c r="E74" s="18" t="s">
        <v>804</v>
      </c>
      <c r="F74" s="23" t="s">
        <v>1927</v>
      </c>
      <c r="G74" s="24">
        <v>0.58099999999999996</v>
      </c>
      <c r="H74" s="56">
        <f>B74-F74</f>
        <v>18334</v>
      </c>
      <c r="I74" s="33">
        <f>(B74-F74)/F74</f>
        <v>0.42130661580531747</v>
      </c>
    </row>
    <row r="75" spans="1:9" ht="14.45" customHeight="1">
      <c r="A75" s="37" t="s">
        <v>1520</v>
      </c>
      <c r="B75" s="25" t="s">
        <v>1089</v>
      </c>
      <c r="C75" s="2" t="s">
        <v>1090</v>
      </c>
      <c r="D75" s="2" t="s">
        <v>409</v>
      </c>
      <c r="E75" s="18" t="s">
        <v>378</v>
      </c>
      <c r="F75" s="23" t="s">
        <v>1928</v>
      </c>
      <c r="G75" s="24">
        <v>6.2E-2</v>
      </c>
      <c r="H75" s="56">
        <f>B75-F75</f>
        <v>2983</v>
      </c>
      <c r="I75" s="33">
        <f>(B75-F75)/F75</f>
        <v>0.64109176875134322</v>
      </c>
    </row>
    <row r="76" spans="1:9" ht="14.45" customHeight="1">
      <c r="A76" s="37" t="s">
        <v>2115</v>
      </c>
      <c r="B76" s="25" t="s">
        <v>9</v>
      </c>
      <c r="C76" s="2" t="s">
        <v>9</v>
      </c>
      <c r="D76" s="2" t="s">
        <v>92</v>
      </c>
      <c r="E76" s="18" t="s">
        <v>746</v>
      </c>
      <c r="F76" s="25" t="s">
        <v>9</v>
      </c>
      <c r="G76" s="24">
        <v>9.7000000000000003E-2</v>
      </c>
      <c r="H76" s="8" t="s">
        <v>9</v>
      </c>
      <c r="I76" s="33">
        <f>D76-G76</f>
        <v>1.2999999999999998E-2</v>
      </c>
    </row>
    <row r="77" spans="1:9" ht="14.45" customHeight="1">
      <c r="A77" s="37" t="s">
        <v>1522</v>
      </c>
      <c r="B77" s="25" t="s">
        <v>1091</v>
      </c>
      <c r="C77" s="2" t="s">
        <v>1092</v>
      </c>
      <c r="D77" s="2" t="s">
        <v>1093</v>
      </c>
      <c r="E77" s="18" t="s">
        <v>52</v>
      </c>
      <c r="F77" s="23" t="s">
        <v>1929</v>
      </c>
      <c r="G77" s="24">
        <v>6.9999999999999993E-3</v>
      </c>
      <c r="H77" s="56">
        <f>B77-F77</f>
        <v>460</v>
      </c>
      <c r="I77" s="33">
        <f>(B77-F77)/F77</f>
        <v>0.84714548802946588</v>
      </c>
    </row>
    <row r="78" spans="1:9" ht="14.45" customHeight="1">
      <c r="A78" s="37" t="s">
        <v>1524</v>
      </c>
      <c r="B78" s="41" t="s">
        <v>1094</v>
      </c>
      <c r="C78" s="42" t="s">
        <v>1095</v>
      </c>
      <c r="D78" s="42" t="s">
        <v>1096</v>
      </c>
      <c r="E78" s="55" t="s">
        <v>804</v>
      </c>
      <c r="F78" s="50" t="s">
        <v>1930</v>
      </c>
      <c r="G78" s="61">
        <v>0.35</v>
      </c>
      <c r="H78" s="56">
        <f>B78-F78</f>
        <v>6968</v>
      </c>
      <c r="I78" s="33">
        <f>(B78-F78)/F78</f>
        <v>0.26602527392814873</v>
      </c>
    </row>
    <row r="79" spans="1:9" ht="3.75" customHeight="1">
      <c r="A79" s="37"/>
      <c r="B79" s="43"/>
      <c r="C79" s="44"/>
      <c r="D79" s="44"/>
      <c r="E79" s="22"/>
      <c r="F79" s="45"/>
      <c r="G79" s="33"/>
      <c r="H79" s="57"/>
      <c r="I79" s="33"/>
    </row>
    <row r="80" spans="1:9" ht="14.45" customHeight="1">
      <c r="A80" s="37" t="s">
        <v>2248</v>
      </c>
      <c r="B80" s="21" t="s">
        <v>1097</v>
      </c>
      <c r="C80" s="1" t="s">
        <v>1098</v>
      </c>
      <c r="D80" s="7">
        <v>1</v>
      </c>
      <c r="E80" s="16" t="s">
        <v>9</v>
      </c>
      <c r="F80" s="51" t="s">
        <v>1931</v>
      </c>
      <c r="G80" s="62">
        <v>1</v>
      </c>
      <c r="H80" s="56">
        <f>B80-F80</f>
        <v>14464</v>
      </c>
      <c r="I80" s="33">
        <f>(B80-F80)/F80</f>
        <v>0.37970230751056627</v>
      </c>
    </row>
    <row r="81" spans="1:9" ht="14.45" customHeight="1">
      <c r="A81" s="37" t="s">
        <v>1514</v>
      </c>
      <c r="B81" s="25" t="s">
        <v>1099</v>
      </c>
      <c r="C81" s="81" t="s">
        <v>2285</v>
      </c>
      <c r="D81" s="2" t="s">
        <v>920</v>
      </c>
      <c r="E81" s="18" t="s">
        <v>745</v>
      </c>
      <c r="F81" s="23" t="s">
        <v>1932</v>
      </c>
      <c r="G81" s="24">
        <v>0.60499999999999998</v>
      </c>
      <c r="H81" s="56">
        <f>B81-F81</f>
        <v>10657</v>
      </c>
      <c r="I81" s="33">
        <f>(B81-F81)/F81</f>
        <v>0.4625032549257877</v>
      </c>
    </row>
    <row r="82" spans="1:9" ht="14.45" customHeight="1">
      <c r="A82" s="37" t="s">
        <v>1516</v>
      </c>
      <c r="B82" s="25" t="s">
        <v>1100</v>
      </c>
      <c r="C82" s="2" t="s">
        <v>1101</v>
      </c>
      <c r="D82" s="2" t="s">
        <v>1102</v>
      </c>
      <c r="E82" s="18" t="s">
        <v>737</v>
      </c>
      <c r="F82" s="23" t="s">
        <v>1933</v>
      </c>
      <c r="G82" s="24">
        <v>0.60399999999999998</v>
      </c>
      <c r="H82" s="56">
        <f>B82-F82</f>
        <v>10491</v>
      </c>
      <c r="I82" s="33">
        <f>(B82-F82)/F82</f>
        <v>0.45622961513372473</v>
      </c>
    </row>
    <row r="83" spans="1:9" ht="14.45" customHeight="1">
      <c r="A83" s="37" t="s">
        <v>1518</v>
      </c>
      <c r="B83" s="25" t="s">
        <v>1103</v>
      </c>
      <c r="C83" s="2" t="s">
        <v>1104</v>
      </c>
      <c r="D83" s="2" t="s">
        <v>1105</v>
      </c>
      <c r="E83" s="18" t="s">
        <v>383</v>
      </c>
      <c r="F83" s="23" t="s">
        <v>1934</v>
      </c>
      <c r="G83" s="24">
        <v>0.54500000000000004</v>
      </c>
      <c r="H83" s="56">
        <f>B83-F83</f>
        <v>8748</v>
      </c>
      <c r="I83" s="33">
        <f>(B83-F83)/F83</f>
        <v>0.42175296499855364</v>
      </c>
    </row>
    <row r="84" spans="1:9" ht="3.75" customHeight="1">
      <c r="A84" s="37"/>
      <c r="B84" s="43"/>
      <c r="C84" s="44"/>
      <c r="D84" s="44"/>
      <c r="E84" s="22"/>
      <c r="F84" s="45"/>
      <c r="G84" s="33"/>
      <c r="H84" s="57"/>
      <c r="I84" s="33"/>
    </row>
    <row r="85" spans="1:9" ht="14.45" customHeight="1">
      <c r="A85" s="37" t="s">
        <v>2249</v>
      </c>
      <c r="B85" s="25" t="s">
        <v>1106</v>
      </c>
      <c r="C85" s="2" t="s">
        <v>1107</v>
      </c>
      <c r="D85" s="7">
        <v>1</v>
      </c>
      <c r="E85" s="18" t="s">
        <v>9</v>
      </c>
      <c r="F85" s="23" t="s">
        <v>1935</v>
      </c>
      <c r="G85" s="24">
        <v>1</v>
      </c>
      <c r="H85" s="56">
        <f>B85-F85</f>
        <v>365</v>
      </c>
      <c r="I85" s="33">
        <f>(B85-F85)/F85</f>
        <v>4.1581225791752108E-2</v>
      </c>
    </row>
    <row r="86" spans="1:9" ht="14.45" customHeight="1">
      <c r="A86" s="37" t="s">
        <v>2118</v>
      </c>
      <c r="B86" s="25" t="s">
        <v>1108</v>
      </c>
      <c r="C86" s="81" t="s">
        <v>2286</v>
      </c>
      <c r="D86" s="2" t="s">
        <v>1109</v>
      </c>
      <c r="E86" s="18" t="s">
        <v>1110</v>
      </c>
      <c r="F86" s="23" t="s">
        <v>1936</v>
      </c>
      <c r="G86" s="24">
        <v>0.51100000000000001</v>
      </c>
      <c r="H86" s="56">
        <f>B86-F86</f>
        <v>1183</v>
      </c>
      <c r="I86" s="33">
        <f>(B86-F86)/F86</f>
        <v>0.26353308086433502</v>
      </c>
    </row>
    <row r="87" spans="1:9" ht="3.75" customHeight="1">
      <c r="A87" s="37"/>
      <c r="B87" s="43"/>
      <c r="C87" s="44"/>
      <c r="D87" s="44"/>
      <c r="E87" s="22"/>
      <c r="F87" s="45"/>
      <c r="G87" s="33"/>
      <c r="H87" s="57"/>
      <c r="I87" s="33"/>
    </row>
    <row r="88" spans="1:9" ht="14.45" customHeight="1">
      <c r="A88" s="37" t="s">
        <v>2250</v>
      </c>
      <c r="B88" s="25" t="s">
        <v>1111</v>
      </c>
      <c r="C88" s="2" t="s">
        <v>1112</v>
      </c>
      <c r="D88" s="7">
        <v>1</v>
      </c>
      <c r="E88" s="18" t="s">
        <v>9</v>
      </c>
      <c r="F88" s="30">
        <v>20370</v>
      </c>
      <c r="G88" s="24">
        <v>1</v>
      </c>
      <c r="H88" s="56">
        <f>B88-F88</f>
        <v>76</v>
      </c>
      <c r="I88" s="33">
        <f>(B88-F88)/F88</f>
        <v>3.7309769268532157E-3</v>
      </c>
    </row>
    <row r="89" spans="1:9" ht="14.45" customHeight="1">
      <c r="A89" s="37" t="s">
        <v>2118</v>
      </c>
      <c r="B89" s="25" t="s">
        <v>1113</v>
      </c>
      <c r="C89" s="2" t="s">
        <v>1114</v>
      </c>
      <c r="D89" s="2" t="s">
        <v>1115</v>
      </c>
      <c r="E89" s="18" t="s">
        <v>1116</v>
      </c>
      <c r="F89" s="30">
        <f>8142+1185+2971</f>
        <v>12298</v>
      </c>
      <c r="G89" s="24">
        <f>F89/F88</f>
        <v>0.60373097692685318</v>
      </c>
      <c r="H89" s="56">
        <f>B89-F89</f>
        <v>1219</v>
      </c>
      <c r="I89" s="33">
        <f>(B89-F89)/F89</f>
        <v>9.9121808424134011E-2</v>
      </c>
    </row>
    <row r="90" spans="1:9" ht="14.45" customHeight="1">
      <c r="A90" s="37"/>
      <c r="B90" s="25"/>
      <c r="C90" s="2"/>
      <c r="D90" s="2"/>
      <c r="E90" s="18"/>
      <c r="F90" s="23"/>
      <c r="G90" s="24"/>
      <c r="H90" s="56"/>
      <c r="I90" s="33"/>
    </row>
    <row r="91" spans="1:9" s="93" customFormat="1" ht="15" customHeight="1">
      <c r="A91" s="36" t="s">
        <v>2121</v>
      </c>
      <c r="B91" s="40" t="s">
        <v>0</v>
      </c>
      <c r="C91" s="6" t="s">
        <v>0</v>
      </c>
      <c r="D91" s="6" t="s">
        <v>0</v>
      </c>
      <c r="E91" s="17" t="s">
        <v>0</v>
      </c>
      <c r="F91" s="26" t="s">
        <v>0</v>
      </c>
      <c r="G91" s="27" t="s">
        <v>0</v>
      </c>
      <c r="H91" s="59"/>
      <c r="I91" s="118"/>
    </row>
    <row r="92" spans="1:9" ht="14.45" customHeight="1">
      <c r="A92" s="37" t="s">
        <v>1544</v>
      </c>
      <c r="B92" s="25" t="s">
        <v>1087</v>
      </c>
      <c r="C92" s="2" t="s">
        <v>1085</v>
      </c>
      <c r="D92" s="7">
        <v>1</v>
      </c>
      <c r="E92" s="18" t="s">
        <v>9</v>
      </c>
      <c r="F92" s="23" t="s">
        <v>1927</v>
      </c>
      <c r="G92" s="24">
        <v>1</v>
      </c>
      <c r="H92" s="56">
        <f t="shared" ref="H92:H105" si="7">B92-F92</f>
        <v>18334</v>
      </c>
      <c r="I92" s="33">
        <f t="shared" ref="I92:I105" si="8">(B92-F92)/F92</f>
        <v>0.42130661580531747</v>
      </c>
    </row>
    <row r="93" spans="1:9" ht="14.45" customHeight="1">
      <c r="A93" s="37" t="s">
        <v>1545</v>
      </c>
      <c r="B93" s="25" t="s">
        <v>1137</v>
      </c>
      <c r="C93" s="2" t="s">
        <v>1138</v>
      </c>
      <c r="D93" s="2" t="s">
        <v>1139</v>
      </c>
      <c r="E93" s="18" t="s">
        <v>46</v>
      </c>
      <c r="F93" s="23" t="s">
        <v>1945</v>
      </c>
      <c r="G93" s="24">
        <v>4.0000000000000001E-3</v>
      </c>
      <c r="H93" s="56">
        <f t="shared" si="7"/>
        <v>228</v>
      </c>
      <c r="I93" s="33">
        <f t="shared" si="8"/>
        <v>1.4430379746835442</v>
      </c>
    </row>
    <row r="94" spans="1:9" ht="14.45" customHeight="1">
      <c r="A94" s="37" t="s">
        <v>1547</v>
      </c>
      <c r="B94" s="25" t="s">
        <v>1140</v>
      </c>
      <c r="C94" s="2" t="s">
        <v>1032</v>
      </c>
      <c r="D94" s="2" t="s">
        <v>147</v>
      </c>
      <c r="E94" s="18" t="s">
        <v>196</v>
      </c>
      <c r="F94" s="23" t="s">
        <v>1946</v>
      </c>
      <c r="G94" s="24">
        <v>6.0999999999999999E-2</v>
      </c>
      <c r="H94" s="56">
        <f t="shared" si="7"/>
        <v>1287</v>
      </c>
      <c r="I94" s="33">
        <f t="shared" si="8"/>
        <v>0.48456325301204817</v>
      </c>
    </row>
    <row r="95" spans="1:9" ht="14.45" customHeight="1">
      <c r="A95" s="37" t="s">
        <v>1549</v>
      </c>
      <c r="B95" s="25" t="s">
        <v>1141</v>
      </c>
      <c r="C95" s="2" t="s">
        <v>1142</v>
      </c>
      <c r="D95" s="2" t="s">
        <v>518</v>
      </c>
      <c r="E95" s="18" t="s">
        <v>196</v>
      </c>
      <c r="F95" s="23" t="s">
        <v>1947</v>
      </c>
      <c r="G95" s="24">
        <v>0.13800000000000001</v>
      </c>
      <c r="H95" s="56">
        <f t="shared" si="7"/>
        <v>-518</v>
      </c>
      <c r="I95" s="33">
        <f t="shared" si="8"/>
        <v>-8.6247086247086241E-2</v>
      </c>
    </row>
    <row r="96" spans="1:9" ht="14.45" customHeight="1">
      <c r="A96" s="37" t="s">
        <v>1551</v>
      </c>
      <c r="B96" s="25" t="s">
        <v>1143</v>
      </c>
      <c r="C96" s="2" t="s">
        <v>1144</v>
      </c>
      <c r="D96" s="2" t="s">
        <v>269</v>
      </c>
      <c r="E96" s="18" t="s">
        <v>795</v>
      </c>
      <c r="F96" s="23" t="s">
        <v>1948</v>
      </c>
      <c r="G96" s="24">
        <v>4.2000000000000003E-2</v>
      </c>
      <c r="H96" s="56">
        <f t="shared" si="7"/>
        <v>505</v>
      </c>
      <c r="I96" s="33">
        <f t="shared" si="8"/>
        <v>0.27595628415300544</v>
      </c>
    </row>
    <row r="97" spans="1:9" ht="14.45" customHeight="1">
      <c r="A97" s="37" t="s">
        <v>1553</v>
      </c>
      <c r="B97" s="25" t="s">
        <v>1145</v>
      </c>
      <c r="C97" s="2" t="s">
        <v>1146</v>
      </c>
      <c r="D97" s="2" t="s">
        <v>86</v>
      </c>
      <c r="E97" s="18" t="s">
        <v>602</v>
      </c>
      <c r="F97" s="23" t="s">
        <v>1949</v>
      </c>
      <c r="G97" s="24">
        <v>0.11800000000000001</v>
      </c>
      <c r="H97" s="56">
        <f t="shared" si="7"/>
        <v>1251</v>
      </c>
      <c r="I97" s="33">
        <f t="shared" si="8"/>
        <v>0.24347995328921759</v>
      </c>
    </row>
    <row r="98" spans="1:9" ht="14.45" customHeight="1">
      <c r="A98" s="37" t="s">
        <v>1555</v>
      </c>
      <c r="B98" s="25" t="s">
        <v>1147</v>
      </c>
      <c r="C98" s="2" t="s">
        <v>1148</v>
      </c>
      <c r="D98" s="2" t="s">
        <v>547</v>
      </c>
      <c r="E98" s="18" t="s">
        <v>739</v>
      </c>
      <c r="F98" s="23" t="s">
        <v>1950</v>
      </c>
      <c r="G98" s="24">
        <v>0.09</v>
      </c>
      <c r="H98" s="56">
        <f t="shared" si="7"/>
        <v>2123</v>
      </c>
      <c r="I98" s="33">
        <f t="shared" si="8"/>
        <v>0.54227330779054916</v>
      </c>
    </row>
    <row r="99" spans="1:9" ht="14.45" customHeight="1">
      <c r="A99" s="37" t="s">
        <v>1557</v>
      </c>
      <c r="B99" s="25" t="s">
        <v>1149</v>
      </c>
      <c r="C99" s="2" t="s">
        <v>1126</v>
      </c>
      <c r="D99" s="2" t="s">
        <v>443</v>
      </c>
      <c r="E99" s="18" t="s">
        <v>380</v>
      </c>
      <c r="F99" s="23" t="s">
        <v>1951</v>
      </c>
      <c r="G99" s="24">
        <v>3.7000000000000005E-2</v>
      </c>
      <c r="H99" s="56">
        <f t="shared" si="7"/>
        <v>-115</v>
      </c>
      <c r="I99" s="33">
        <f t="shared" si="8"/>
        <v>-7.1785268414481893E-2</v>
      </c>
    </row>
    <row r="100" spans="1:9" ht="14.45" customHeight="1">
      <c r="A100" s="37" t="s">
        <v>1559</v>
      </c>
      <c r="B100" s="25" t="s">
        <v>1150</v>
      </c>
      <c r="C100" s="2" t="s">
        <v>1151</v>
      </c>
      <c r="D100" s="2" t="s">
        <v>838</v>
      </c>
      <c r="E100" s="18" t="s">
        <v>746</v>
      </c>
      <c r="F100" s="23" t="s">
        <v>1952</v>
      </c>
      <c r="G100" s="24">
        <v>7.0999999999999994E-2</v>
      </c>
      <c r="H100" s="56">
        <f t="shared" si="7"/>
        <v>1549</v>
      </c>
      <c r="I100" s="33">
        <f t="shared" si="8"/>
        <v>0.50423177083333337</v>
      </c>
    </row>
    <row r="101" spans="1:9" ht="14.45" customHeight="1">
      <c r="A101" s="37" t="s">
        <v>1561</v>
      </c>
      <c r="B101" s="25" t="s">
        <v>1152</v>
      </c>
      <c r="C101" s="2" t="s">
        <v>1153</v>
      </c>
      <c r="D101" s="2" t="s">
        <v>1154</v>
      </c>
      <c r="E101" s="18" t="s">
        <v>739</v>
      </c>
      <c r="F101" s="23" t="s">
        <v>1953</v>
      </c>
      <c r="G101" s="24">
        <v>9.9000000000000005E-2</v>
      </c>
      <c r="H101" s="56">
        <f t="shared" si="7"/>
        <v>1681</v>
      </c>
      <c r="I101" s="33">
        <f t="shared" si="8"/>
        <v>0.39156766829722806</v>
      </c>
    </row>
    <row r="102" spans="1:9" ht="14.45" customHeight="1">
      <c r="A102" s="37" t="s">
        <v>1563</v>
      </c>
      <c r="B102" s="25" t="s">
        <v>1155</v>
      </c>
      <c r="C102" s="2" t="s">
        <v>1156</v>
      </c>
      <c r="D102" s="2" t="s">
        <v>1157</v>
      </c>
      <c r="E102" s="18" t="s">
        <v>737</v>
      </c>
      <c r="F102" s="23" t="s">
        <v>1954</v>
      </c>
      <c r="G102" s="24">
        <v>0.16300000000000001</v>
      </c>
      <c r="H102" s="56">
        <f t="shared" si="7"/>
        <v>6398</v>
      </c>
      <c r="I102" s="33">
        <f t="shared" si="8"/>
        <v>0.90227048371174734</v>
      </c>
    </row>
    <row r="103" spans="1:9" ht="14.45" customHeight="1">
      <c r="A103" s="37" t="s">
        <v>1565</v>
      </c>
      <c r="B103" s="25" t="s">
        <v>1158</v>
      </c>
      <c r="C103" s="2" t="s">
        <v>1159</v>
      </c>
      <c r="D103" s="2" t="s">
        <v>878</v>
      </c>
      <c r="E103" s="18" t="s">
        <v>746</v>
      </c>
      <c r="F103" s="23" t="s">
        <v>1955</v>
      </c>
      <c r="G103" s="24">
        <v>8.199999999999999E-2</v>
      </c>
      <c r="H103" s="56">
        <f t="shared" si="7"/>
        <v>1193</v>
      </c>
      <c r="I103" s="33">
        <f t="shared" si="8"/>
        <v>0.33605633802816903</v>
      </c>
    </row>
    <row r="104" spans="1:9" ht="14.45" customHeight="1">
      <c r="A104" s="37" t="s">
        <v>1567</v>
      </c>
      <c r="B104" s="25" t="s">
        <v>1160</v>
      </c>
      <c r="C104" s="2" t="s">
        <v>1161</v>
      </c>
      <c r="D104" s="2" t="s">
        <v>95</v>
      </c>
      <c r="E104" s="18" t="s">
        <v>795</v>
      </c>
      <c r="F104" s="23" t="s">
        <v>1956</v>
      </c>
      <c r="G104" s="24">
        <v>0.05</v>
      </c>
      <c r="H104" s="56">
        <f t="shared" si="7"/>
        <v>737</v>
      </c>
      <c r="I104" s="33">
        <f t="shared" si="8"/>
        <v>0.34057301293900183</v>
      </c>
    </row>
    <row r="105" spans="1:9" ht="14.45" customHeight="1">
      <c r="A105" s="37" t="s">
        <v>1569</v>
      </c>
      <c r="B105" s="25" t="s">
        <v>1162</v>
      </c>
      <c r="C105" s="42" t="s">
        <v>874</v>
      </c>
      <c r="D105" s="42" t="s">
        <v>448</v>
      </c>
      <c r="E105" s="18" t="s">
        <v>196</v>
      </c>
      <c r="F105" s="23" t="s">
        <v>1957</v>
      </c>
      <c r="G105" s="24">
        <v>4.7E-2</v>
      </c>
      <c r="H105" s="56">
        <f t="shared" si="7"/>
        <v>2015</v>
      </c>
      <c r="I105" s="33">
        <f t="shared" si="8"/>
        <v>0.9867776689520078</v>
      </c>
    </row>
    <row r="106" spans="1:9" ht="14.45" customHeight="1">
      <c r="A106" s="37"/>
      <c r="B106" s="43"/>
      <c r="C106" s="74"/>
      <c r="D106" s="74"/>
      <c r="E106" s="22"/>
      <c r="F106" s="23"/>
      <c r="G106" s="24"/>
      <c r="H106" s="56"/>
      <c r="I106" s="33"/>
    </row>
    <row r="107" spans="1:9" s="93" customFormat="1" ht="15" customHeight="1">
      <c r="A107" s="36" t="s">
        <v>116</v>
      </c>
      <c r="B107" s="72" t="s">
        <v>0</v>
      </c>
      <c r="C107" s="75"/>
      <c r="D107" s="76"/>
      <c r="E107" s="73" t="s">
        <v>0</v>
      </c>
      <c r="F107" s="26"/>
      <c r="G107" s="17" t="s">
        <v>0</v>
      </c>
      <c r="H107" s="58"/>
      <c r="I107" s="34"/>
    </row>
    <row r="108" spans="1:9" ht="14.45" customHeight="1">
      <c r="A108" s="37" t="s">
        <v>1544</v>
      </c>
      <c r="B108" s="25" t="s">
        <v>1087</v>
      </c>
      <c r="C108" s="1" t="s">
        <v>1085</v>
      </c>
      <c r="D108" s="7">
        <v>1</v>
      </c>
      <c r="E108" s="18" t="s">
        <v>9</v>
      </c>
      <c r="F108" s="23" t="s">
        <v>1927</v>
      </c>
      <c r="G108" s="24">
        <v>1</v>
      </c>
      <c r="H108" s="56">
        <f>B108-F108</f>
        <v>18334</v>
      </c>
      <c r="I108" s="33">
        <f>(B108-F108)/F108</f>
        <v>0.42130661580531747</v>
      </c>
    </row>
    <row r="109" spans="1:9" ht="14.45" customHeight="1">
      <c r="A109" s="37" t="s">
        <v>1571</v>
      </c>
      <c r="B109" s="25" t="s">
        <v>1163</v>
      </c>
      <c r="C109" s="2" t="s">
        <v>1164</v>
      </c>
      <c r="D109" s="2" t="s">
        <v>1165</v>
      </c>
      <c r="E109" s="18" t="s">
        <v>383</v>
      </c>
      <c r="F109" s="23" t="s">
        <v>1958</v>
      </c>
      <c r="G109" s="24">
        <v>0.81499999999999995</v>
      </c>
      <c r="H109" s="56">
        <f>B109-F109</f>
        <v>12500</v>
      </c>
      <c r="I109" s="33">
        <f>(B109-F109)/F109</f>
        <v>0.35244029661375365</v>
      </c>
    </row>
    <row r="110" spans="1:9" ht="14.45" customHeight="1">
      <c r="A110" s="37" t="s">
        <v>1573</v>
      </c>
      <c r="B110" s="25" t="s">
        <v>1166</v>
      </c>
      <c r="C110" s="2" t="s">
        <v>1167</v>
      </c>
      <c r="D110" s="2" t="s">
        <v>319</v>
      </c>
      <c r="E110" s="18" t="s">
        <v>737</v>
      </c>
      <c r="F110" s="23" t="s">
        <v>1959</v>
      </c>
      <c r="G110" s="24">
        <v>0.13100000000000001</v>
      </c>
      <c r="H110" s="56">
        <f>B110-F110</f>
        <v>4457</v>
      </c>
      <c r="I110" s="33">
        <f>(B110-F110)/F110</f>
        <v>0.7824789325842697</v>
      </c>
    </row>
    <row r="111" spans="1:9" ht="14.45" customHeight="1">
      <c r="A111" s="37" t="s">
        <v>1575</v>
      </c>
      <c r="B111" s="25" t="s">
        <v>1168</v>
      </c>
      <c r="C111" s="2" t="s">
        <v>1169</v>
      </c>
      <c r="D111" s="2" t="s">
        <v>311</v>
      </c>
      <c r="E111" s="18" t="s">
        <v>746</v>
      </c>
      <c r="F111" s="23" t="s">
        <v>1960</v>
      </c>
      <c r="G111" s="24">
        <v>5.0999999999999997E-2</v>
      </c>
      <c r="H111" s="56">
        <f>B111-F111</f>
        <v>1318</v>
      </c>
      <c r="I111" s="33">
        <f>(B111-F111)/F111</f>
        <v>0.5993633469758981</v>
      </c>
    </row>
    <row r="112" spans="1:9" ht="14.45" customHeight="1">
      <c r="A112" s="106" t="s">
        <v>1577</v>
      </c>
      <c r="B112" s="107" t="s">
        <v>1170</v>
      </c>
      <c r="C112" s="108" t="s">
        <v>1171</v>
      </c>
      <c r="D112" s="108" t="s">
        <v>218</v>
      </c>
      <c r="E112" s="109" t="s">
        <v>52</v>
      </c>
      <c r="F112" s="69" t="s">
        <v>1961</v>
      </c>
      <c r="G112" s="64">
        <v>4.0000000000000001E-3</v>
      </c>
      <c r="H112" s="56">
        <f>B112-F112</f>
        <v>59</v>
      </c>
      <c r="I112" s="68">
        <f>(B112-F112)/F112</f>
        <v>0.38064516129032255</v>
      </c>
    </row>
    <row r="113" spans="1:9" ht="14.45" customHeight="1">
      <c r="A113" s="103"/>
      <c r="B113" s="21"/>
      <c r="C113" s="1"/>
      <c r="D113" s="1"/>
      <c r="E113" s="16"/>
      <c r="F113" s="51"/>
      <c r="G113" s="62"/>
      <c r="H113" s="104"/>
      <c r="I113" s="105"/>
    </row>
    <row r="114" spans="1:9" s="93" customFormat="1" ht="15" customHeight="1">
      <c r="A114" s="36" t="s">
        <v>53</v>
      </c>
      <c r="B114" s="40" t="s">
        <v>0</v>
      </c>
      <c r="C114" s="6" t="s">
        <v>0</v>
      </c>
      <c r="D114" s="6" t="s">
        <v>0</v>
      </c>
      <c r="E114" s="17" t="s">
        <v>0</v>
      </c>
      <c r="F114" s="26" t="s">
        <v>0</v>
      </c>
      <c r="G114" s="27" t="s">
        <v>0</v>
      </c>
      <c r="H114" s="58"/>
      <c r="I114" s="34"/>
    </row>
    <row r="115" spans="1:9" ht="14.45" customHeight="1">
      <c r="A115" s="37" t="s">
        <v>2251</v>
      </c>
      <c r="B115" s="25" t="s">
        <v>1117</v>
      </c>
      <c r="C115" s="2" t="s">
        <v>1118</v>
      </c>
      <c r="D115" s="7">
        <v>1</v>
      </c>
      <c r="E115" s="18" t="s">
        <v>9</v>
      </c>
      <c r="F115" s="23" t="s">
        <v>1937</v>
      </c>
      <c r="G115" s="24">
        <v>1</v>
      </c>
      <c r="H115" s="56">
        <f t="shared" ref="H115:H121" si="9">B115-F115</f>
        <v>18037</v>
      </c>
      <c r="I115" s="33">
        <f t="shared" ref="I115:I121" si="10">(B115-F115)/F115</f>
        <v>0.42063899253731341</v>
      </c>
    </row>
    <row r="116" spans="1:9" ht="14.45" customHeight="1">
      <c r="A116" s="37" t="s">
        <v>1533</v>
      </c>
      <c r="B116" s="25" t="s">
        <v>1119</v>
      </c>
      <c r="C116" s="2" t="s">
        <v>1120</v>
      </c>
      <c r="D116" s="2" t="s">
        <v>1121</v>
      </c>
      <c r="E116" s="18" t="s">
        <v>602</v>
      </c>
      <c r="F116" s="23" t="s">
        <v>1938</v>
      </c>
      <c r="G116" s="24">
        <v>0.68299999999999994</v>
      </c>
      <c r="H116" s="56">
        <f t="shared" si="9"/>
        <v>14383</v>
      </c>
      <c r="I116" s="33">
        <f t="shared" si="10"/>
        <v>0.49107173341527538</v>
      </c>
    </row>
    <row r="117" spans="1:9" ht="14.45" customHeight="1">
      <c r="A117" s="37" t="s">
        <v>1535</v>
      </c>
      <c r="B117" s="25" t="s">
        <v>1122</v>
      </c>
      <c r="C117" s="2" t="s">
        <v>733</v>
      </c>
      <c r="D117" s="2" t="s">
        <v>562</v>
      </c>
      <c r="E117" s="18" t="s">
        <v>745</v>
      </c>
      <c r="F117" s="23" t="s">
        <v>1939</v>
      </c>
      <c r="G117" s="24">
        <v>0.191</v>
      </c>
      <c r="H117" s="56">
        <f t="shared" si="9"/>
        <v>1208</v>
      </c>
      <c r="I117" s="33">
        <f t="shared" si="10"/>
        <v>0.14774951076320939</v>
      </c>
    </row>
    <row r="118" spans="1:9" ht="14.45" customHeight="1">
      <c r="A118" s="38" t="s">
        <v>2120</v>
      </c>
      <c r="B118" s="25" t="s">
        <v>1123</v>
      </c>
      <c r="C118" s="2" t="s">
        <v>1124</v>
      </c>
      <c r="D118" s="2" t="s">
        <v>115</v>
      </c>
      <c r="E118" s="18" t="s">
        <v>378</v>
      </c>
      <c r="F118" s="23" t="s">
        <v>1940</v>
      </c>
      <c r="G118" s="24">
        <v>5.0999999999999997E-2</v>
      </c>
      <c r="H118" s="56">
        <f t="shared" si="9"/>
        <v>633</v>
      </c>
      <c r="I118" s="33">
        <f t="shared" si="10"/>
        <v>0.28996793403573062</v>
      </c>
    </row>
    <row r="119" spans="1:9" ht="14.45" customHeight="1">
      <c r="A119" s="37" t="s">
        <v>1538</v>
      </c>
      <c r="B119" s="25" t="s">
        <v>1125</v>
      </c>
      <c r="C119" s="2" t="s">
        <v>1126</v>
      </c>
      <c r="D119" s="2" t="s">
        <v>67</v>
      </c>
      <c r="E119" s="18" t="s">
        <v>380</v>
      </c>
      <c r="F119" s="23" t="s">
        <v>1941</v>
      </c>
      <c r="G119" s="24">
        <v>3.2000000000000001E-2</v>
      </c>
      <c r="H119" s="56">
        <f t="shared" si="9"/>
        <v>340</v>
      </c>
      <c r="I119" s="33">
        <f t="shared" si="10"/>
        <v>0.24763292061179898</v>
      </c>
    </row>
    <row r="120" spans="1:9" ht="14.45" customHeight="1">
      <c r="A120" s="37" t="s">
        <v>2119</v>
      </c>
      <c r="B120" s="25" t="s">
        <v>1127</v>
      </c>
      <c r="C120" s="2" t="s">
        <v>1128</v>
      </c>
      <c r="D120" s="2" t="s">
        <v>1129</v>
      </c>
      <c r="E120" s="18" t="s">
        <v>380</v>
      </c>
      <c r="F120" s="23" t="s">
        <v>1942</v>
      </c>
      <c r="G120" s="24">
        <v>1.8000000000000002E-2</v>
      </c>
      <c r="H120" s="56">
        <f t="shared" si="9"/>
        <v>449</v>
      </c>
      <c r="I120" s="33">
        <f t="shared" si="10"/>
        <v>0.58236057068741898</v>
      </c>
    </row>
    <row r="121" spans="1:9" ht="14.45" customHeight="1">
      <c r="A121" s="37" t="s">
        <v>1541</v>
      </c>
      <c r="B121" s="25" t="s">
        <v>1130</v>
      </c>
      <c r="C121" s="2" t="s">
        <v>1131</v>
      </c>
      <c r="D121" s="2" t="s">
        <v>1132</v>
      </c>
      <c r="E121" s="18" t="s">
        <v>378</v>
      </c>
      <c r="F121" s="23" t="s">
        <v>1943</v>
      </c>
      <c r="G121" s="24">
        <v>2.5000000000000001E-2</v>
      </c>
      <c r="H121" s="56">
        <f t="shared" si="9"/>
        <v>1024</v>
      </c>
      <c r="I121" s="33">
        <f t="shared" si="10"/>
        <v>0.94117647058823528</v>
      </c>
    </row>
    <row r="122" spans="1:9" ht="3.75" customHeight="1">
      <c r="A122" s="37"/>
      <c r="B122" s="43"/>
      <c r="C122" s="44"/>
      <c r="D122" s="44"/>
      <c r="E122" s="22"/>
      <c r="F122" s="45"/>
      <c r="G122" s="33"/>
      <c r="H122" s="57"/>
      <c r="I122" s="33"/>
    </row>
    <row r="123" spans="1:9" ht="14.45" customHeight="1" thickBot="1">
      <c r="A123" s="39" t="s">
        <v>2305</v>
      </c>
      <c r="B123" s="31" t="s">
        <v>1133</v>
      </c>
      <c r="C123" s="116" t="s">
        <v>795</v>
      </c>
      <c r="D123" s="19" t="s">
        <v>9</v>
      </c>
      <c r="E123" s="20" t="s">
        <v>9</v>
      </c>
      <c r="F123" s="110" t="s">
        <v>1944</v>
      </c>
      <c r="G123" s="32" t="s">
        <v>9</v>
      </c>
      <c r="H123" s="117">
        <f>B123-F123</f>
        <v>0.40000000000000213</v>
      </c>
      <c r="I123" s="35">
        <f>(B123-F123)/F123</f>
        <v>1.5151515151515233E-2</v>
      </c>
    </row>
    <row r="124" spans="1:9" ht="15" customHeight="1">
      <c r="A124" s="5"/>
      <c r="B124" s="4"/>
      <c r="C124" s="10"/>
      <c r="D124" s="10"/>
      <c r="E124" s="10"/>
      <c r="F124" s="4"/>
      <c r="G124" s="4"/>
    </row>
    <row r="125" spans="1:9" ht="15" customHeight="1">
      <c r="A125" s="4" t="s">
        <v>2143</v>
      </c>
      <c r="B125" s="4"/>
      <c r="C125" s="10"/>
      <c r="D125" s="10"/>
      <c r="E125" s="10"/>
      <c r="F125" s="4"/>
      <c r="G125" s="4"/>
    </row>
    <row r="126" spans="1:9" ht="15" customHeight="1">
      <c r="A126" s="5" t="s">
        <v>2320</v>
      </c>
      <c r="B126" s="4"/>
      <c r="C126" s="10"/>
      <c r="D126" s="10"/>
      <c r="E126" s="10"/>
      <c r="F126" s="4"/>
      <c r="G126" s="4"/>
    </row>
    <row r="127" spans="1:9" ht="15" customHeight="1">
      <c r="A127" s="11" t="s">
        <v>2321</v>
      </c>
      <c r="B127" s="4"/>
      <c r="C127" s="10"/>
      <c r="D127" s="10"/>
      <c r="E127" s="10"/>
      <c r="F127" s="4"/>
      <c r="G127" s="4"/>
    </row>
    <row r="128" spans="1:9" ht="15" customHeight="1">
      <c r="A128" s="11"/>
      <c r="B128" s="4"/>
      <c r="C128" s="10"/>
      <c r="D128" s="10"/>
      <c r="E128" s="10"/>
      <c r="F128" s="4"/>
      <c r="G128" s="4"/>
    </row>
    <row r="129" spans="1:7" ht="15" customHeight="1">
      <c r="A129" s="93" t="s">
        <v>2164</v>
      </c>
      <c r="B129" s="4"/>
      <c r="C129" s="10"/>
      <c r="D129" s="10"/>
      <c r="E129" s="10"/>
      <c r="F129" s="4"/>
      <c r="G129" s="4"/>
    </row>
    <row r="130" spans="1:7" ht="15" customHeight="1">
      <c r="A130" s="95" t="s">
        <v>2167</v>
      </c>
      <c r="B130" s="96"/>
      <c r="C130" s="96"/>
      <c r="D130" s="10"/>
      <c r="E130" s="10"/>
      <c r="F130" s="4"/>
      <c r="G130" s="4"/>
    </row>
    <row r="131" spans="1:7" ht="15" customHeight="1">
      <c r="A131" s="95" t="s">
        <v>2165</v>
      </c>
      <c r="B131" s="4"/>
      <c r="C131" s="10"/>
      <c r="D131" s="10"/>
      <c r="E131" s="10"/>
    </row>
    <row r="132" spans="1:7" ht="15" customHeight="1">
      <c r="A132" s="95" t="s">
        <v>2166</v>
      </c>
      <c r="B132" s="4"/>
      <c r="C132" s="10"/>
      <c r="D132" s="10"/>
      <c r="E132" s="10"/>
    </row>
    <row r="133" spans="1:7" ht="15" customHeight="1"/>
    <row r="134" spans="1:7" ht="15" customHeight="1">
      <c r="A134" s="97" t="s">
        <v>2157</v>
      </c>
    </row>
    <row r="135" spans="1:7" ht="15" customHeight="1">
      <c r="A135" s="98" t="s">
        <v>2158</v>
      </c>
    </row>
    <row r="136" spans="1:7" ht="15" customHeight="1">
      <c r="A136" s="98" t="s">
        <v>2159</v>
      </c>
    </row>
    <row r="137" spans="1:7" ht="15" customHeight="1">
      <c r="A137" s="98" t="s">
        <v>2160</v>
      </c>
    </row>
    <row r="138" spans="1:7" ht="15" customHeight="1">
      <c r="A138" s="98" t="s">
        <v>2161</v>
      </c>
    </row>
    <row r="139" spans="1:7" ht="15" customHeight="1">
      <c r="A139" s="98" t="s">
        <v>2162</v>
      </c>
    </row>
    <row r="140" spans="1:7" ht="15" customHeight="1">
      <c r="A140" s="98" t="s">
        <v>2163</v>
      </c>
    </row>
    <row r="141" spans="1:7" ht="15" customHeight="1"/>
    <row r="142" spans="1:7" ht="15" customHeight="1"/>
    <row r="143" spans="1:7" ht="15" customHeight="1"/>
    <row r="144" spans="1:7" ht="15" customHeight="1"/>
    <row r="145" spans="9:9" ht="15" customHeight="1"/>
    <row r="146" spans="9:9" ht="15" customHeight="1"/>
    <row r="147" spans="9:9" ht="15" customHeight="1">
      <c r="I147" s="49"/>
    </row>
    <row r="148" spans="9:9" ht="15" customHeight="1">
      <c r="I148" s="49"/>
    </row>
    <row r="149" spans="9:9" ht="15" customHeight="1">
      <c r="I149" s="49"/>
    </row>
    <row r="150" spans="9:9" ht="15" customHeight="1">
      <c r="I150" s="49"/>
    </row>
    <row r="151" spans="9:9" ht="15" customHeight="1">
      <c r="I151" s="49"/>
    </row>
    <row r="152" spans="9:9" ht="15" customHeight="1">
      <c r="I152" s="49"/>
    </row>
    <row r="153" spans="9:9" ht="15" customHeight="1">
      <c r="I153" s="49"/>
    </row>
    <row r="154" spans="9:9" ht="15" customHeight="1">
      <c r="I154" s="49"/>
    </row>
    <row r="155" spans="9:9" ht="15" customHeight="1">
      <c r="I155" s="49"/>
    </row>
    <row r="156" spans="9:9" ht="15" customHeight="1">
      <c r="I156" s="49"/>
    </row>
    <row r="157" spans="9:9" ht="15" customHeight="1">
      <c r="I157" s="49"/>
    </row>
    <row r="158" spans="9:9" ht="15" customHeight="1">
      <c r="I158" s="49"/>
    </row>
    <row r="159" spans="9:9" ht="15" customHeight="1">
      <c r="I159" s="49"/>
    </row>
    <row r="160" spans="9:9" ht="15" customHeight="1">
      <c r="I160" s="49"/>
    </row>
    <row r="161" spans="9:9" ht="15" customHeight="1">
      <c r="I161" s="49"/>
    </row>
    <row r="162" spans="9:9" ht="15" customHeight="1">
      <c r="I162" s="49"/>
    </row>
    <row r="163" spans="9:9" ht="15" customHeight="1">
      <c r="I163" s="49"/>
    </row>
    <row r="164" spans="9:9" ht="15" customHeight="1">
      <c r="I164" s="49"/>
    </row>
    <row r="165" spans="9:9" ht="15" customHeight="1">
      <c r="I165" s="49"/>
    </row>
    <row r="166" spans="9:9" ht="15" customHeight="1">
      <c r="I166" s="49"/>
    </row>
    <row r="167" spans="9:9" ht="15" customHeight="1">
      <c r="I167" s="49"/>
    </row>
    <row r="168" spans="9:9" ht="15" customHeight="1">
      <c r="I168" s="49"/>
    </row>
    <row r="169" spans="9:9" ht="15" customHeight="1">
      <c r="I169" s="49"/>
    </row>
    <row r="170" spans="9:9" ht="15" customHeight="1">
      <c r="I170" s="49"/>
    </row>
    <row r="171" spans="9:9" ht="15" customHeight="1">
      <c r="I171" s="49"/>
    </row>
    <row r="172" spans="9:9" ht="15" customHeight="1">
      <c r="I172" s="49"/>
    </row>
    <row r="173" spans="9:9" ht="15" customHeight="1">
      <c r="I173" s="49"/>
    </row>
    <row r="174" spans="9:9" ht="15" customHeight="1">
      <c r="I174" s="49"/>
    </row>
    <row r="175" spans="9:9" ht="15" customHeight="1">
      <c r="I175" s="49"/>
    </row>
    <row r="176" spans="9:9" ht="15" customHeight="1">
      <c r="I176" s="49"/>
    </row>
    <row r="177" spans="9:9" ht="15" customHeight="1">
      <c r="I177" s="49"/>
    </row>
    <row r="178" spans="9:9" ht="15" customHeight="1">
      <c r="I178" s="49"/>
    </row>
    <row r="179" spans="9:9" ht="15" customHeight="1">
      <c r="I179" s="49"/>
    </row>
    <row r="180" spans="9:9" ht="15" customHeight="1">
      <c r="I180" s="49"/>
    </row>
    <row r="181" spans="9:9" ht="15" customHeight="1">
      <c r="I181" s="49"/>
    </row>
    <row r="182" spans="9:9" ht="15" customHeight="1">
      <c r="I182" s="49"/>
    </row>
    <row r="183" spans="9:9" ht="15" customHeight="1">
      <c r="I183" s="49"/>
    </row>
    <row r="184" spans="9:9" ht="15" customHeight="1">
      <c r="I184" s="49"/>
    </row>
    <row r="185" spans="9:9" ht="15" customHeight="1">
      <c r="I185" s="49"/>
    </row>
    <row r="186" spans="9:9" ht="15" customHeight="1">
      <c r="I186" s="49"/>
    </row>
    <row r="187" spans="9:9" ht="15" customHeight="1">
      <c r="I187" s="49"/>
    </row>
    <row r="188" spans="9:9" ht="15" customHeight="1">
      <c r="I188" s="49"/>
    </row>
    <row r="189" spans="9:9" ht="15" customHeight="1">
      <c r="I189" s="49"/>
    </row>
    <row r="190" spans="9:9" ht="15" customHeight="1">
      <c r="I190" s="49"/>
    </row>
    <row r="191" spans="9:9" ht="15" customHeight="1">
      <c r="I191" s="49"/>
    </row>
    <row r="192" spans="9:9" ht="15" customHeight="1">
      <c r="I192" s="49"/>
    </row>
    <row r="193" spans="9:9" ht="15" customHeight="1">
      <c r="I193" s="49"/>
    </row>
    <row r="194" spans="9:9" ht="15" customHeight="1">
      <c r="I194" s="49"/>
    </row>
    <row r="195" spans="9:9" ht="15" customHeight="1">
      <c r="I195" s="49"/>
    </row>
    <row r="196" spans="9:9" ht="15" customHeight="1">
      <c r="I196" s="49"/>
    </row>
    <row r="197" spans="9:9" ht="15" customHeight="1">
      <c r="I197" s="49"/>
    </row>
    <row r="198" spans="9:9" ht="15" customHeight="1">
      <c r="I198" s="49"/>
    </row>
    <row r="199" spans="9:9" ht="15" customHeight="1">
      <c r="I199" s="49"/>
    </row>
    <row r="200" spans="9:9" ht="15" customHeight="1">
      <c r="I200" s="49"/>
    </row>
    <row r="201" spans="9:9" ht="15" customHeight="1">
      <c r="I201" s="49"/>
    </row>
    <row r="202" spans="9:9" ht="15" customHeight="1">
      <c r="I202" s="49"/>
    </row>
    <row r="203" spans="9:9" ht="15" customHeight="1">
      <c r="I203" s="49"/>
    </row>
    <row r="204" spans="9:9" ht="15" customHeight="1">
      <c r="I204" s="49"/>
    </row>
    <row r="205" spans="9:9" ht="15" customHeight="1">
      <c r="I205" s="49"/>
    </row>
    <row r="206" spans="9:9" ht="15" customHeight="1">
      <c r="I206" s="49"/>
    </row>
    <row r="207" spans="9:9" ht="15" customHeight="1">
      <c r="I207" s="49"/>
    </row>
    <row r="208" spans="9:9" ht="15" customHeight="1">
      <c r="I208" s="49"/>
    </row>
    <row r="209" spans="9:9" ht="15" customHeight="1">
      <c r="I209" s="49"/>
    </row>
    <row r="210" spans="9:9" ht="15" customHeight="1">
      <c r="I210" s="49"/>
    </row>
    <row r="211" spans="9:9" ht="15" customHeight="1">
      <c r="I211" s="49"/>
    </row>
    <row r="212" spans="9:9" ht="15" customHeight="1">
      <c r="I212" s="49"/>
    </row>
    <row r="213" spans="9:9" ht="15" customHeight="1">
      <c r="I213" s="49"/>
    </row>
    <row r="214" spans="9:9" ht="15" customHeight="1">
      <c r="I214" s="49"/>
    </row>
    <row r="215" spans="9:9" ht="15" customHeight="1">
      <c r="I215" s="49"/>
    </row>
    <row r="216" spans="9:9" ht="15" customHeight="1">
      <c r="I216" s="49"/>
    </row>
    <row r="217" spans="9:9" ht="15" customHeight="1">
      <c r="I217" s="49"/>
    </row>
    <row r="218" spans="9:9" ht="15" customHeight="1">
      <c r="I218" s="49"/>
    </row>
    <row r="219" spans="9:9" ht="15" customHeight="1">
      <c r="I219" s="49"/>
    </row>
    <row r="220" spans="9:9" ht="15" customHeight="1">
      <c r="I220" s="49"/>
    </row>
    <row r="221" spans="9:9" ht="15" customHeight="1">
      <c r="I221" s="49"/>
    </row>
    <row r="222" spans="9:9" ht="15" customHeight="1">
      <c r="I222" s="49"/>
    </row>
    <row r="223" spans="9:9" ht="15" customHeight="1">
      <c r="I223" s="49"/>
    </row>
    <row r="224" spans="9:9" ht="15" customHeight="1">
      <c r="I224" s="49"/>
    </row>
    <row r="225" spans="9:9" ht="15" customHeight="1">
      <c r="I225" s="49"/>
    </row>
    <row r="226" spans="9:9" ht="15" customHeight="1">
      <c r="I226" s="49"/>
    </row>
    <row r="227" spans="9:9" ht="15" customHeight="1">
      <c r="I227" s="49"/>
    </row>
    <row r="228" spans="9:9" ht="15" customHeight="1">
      <c r="I228" s="49"/>
    </row>
    <row r="229" spans="9:9" ht="15" customHeight="1">
      <c r="I229" s="49"/>
    </row>
    <row r="230" spans="9:9" ht="15" customHeight="1">
      <c r="I230" s="49"/>
    </row>
    <row r="231" spans="9:9" ht="15" customHeight="1">
      <c r="I231" s="49"/>
    </row>
    <row r="232" spans="9:9" ht="15" customHeight="1">
      <c r="I232" s="49"/>
    </row>
    <row r="233" spans="9:9" ht="15" customHeight="1">
      <c r="I233" s="49"/>
    </row>
    <row r="234" spans="9:9" ht="15" customHeight="1">
      <c r="I234" s="49"/>
    </row>
    <row r="236" spans="9:9" ht="15" customHeight="1">
      <c r="I236" s="49"/>
    </row>
    <row r="237" spans="9:9" ht="15" customHeight="1">
      <c r="I237" s="49"/>
    </row>
    <row r="238" spans="9:9" ht="15" customHeight="1">
      <c r="I238" s="49"/>
    </row>
    <row r="239" spans="9:9" ht="15" customHeight="1">
      <c r="I239" s="49"/>
    </row>
    <row r="240" spans="9:9" ht="15" customHeight="1">
      <c r="I240" s="49"/>
    </row>
    <row r="241" spans="9:9" ht="15" customHeight="1">
      <c r="I241" s="49"/>
    </row>
    <row r="242" spans="9:9" ht="15" customHeight="1">
      <c r="I242" s="49"/>
    </row>
    <row r="243" spans="9:9" ht="15" customHeight="1">
      <c r="I243" s="49"/>
    </row>
    <row r="244" spans="9:9" ht="15" customHeight="1">
      <c r="I244" s="49"/>
    </row>
    <row r="245" spans="9:9" ht="15" customHeight="1">
      <c r="I245" s="49"/>
    </row>
    <row r="246" spans="9:9" ht="15" customHeight="1">
      <c r="I246" s="49"/>
    </row>
    <row r="247" spans="9:9" ht="15" customHeight="1">
      <c r="I247" s="49"/>
    </row>
    <row r="248" spans="9:9" ht="15" customHeight="1">
      <c r="I248" s="49"/>
    </row>
    <row r="249" spans="9:9" ht="15" customHeight="1">
      <c r="I249" s="49"/>
    </row>
    <row r="250" spans="9:9" ht="15" customHeight="1">
      <c r="I250" s="49"/>
    </row>
    <row r="251" spans="9:9" ht="15" customHeight="1">
      <c r="I251" s="49"/>
    </row>
    <row r="252" spans="9:9" ht="15" customHeight="1">
      <c r="I252" s="49"/>
    </row>
    <row r="253" spans="9:9" ht="15" customHeight="1">
      <c r="I253" s="49"/>
    </row>
    <row r="254" spans="9:9" ht="15" customHeight="1">
      <c r="I254" s="49"/>
    </row>
    <row r="255" spans="9:9" ht="15" customHeight="1">
      <c r="I255" s="49"/>
    </row>
    <row r="256" spans="9:9" ht="15" customHeight="1">
      <c r="I256" s="49"/>
    </row>
    <row r="257" spans="9:9" ht="15" customHeight="1">
      <c r="I257" s="49"/>
    </row>
    <row r="258" spans="9:9" ht="15" customHeight="1">
      <c r="I258" s="49"/>
    </row>
    <row r="259" spans="9:9" ht="15" customHeight="1">
      <c r="I259" s="49"/>
    </row>
    <row r="260" spans="9:9" ht="15" customHeight="1">
      <c r="I260" s="49"/>
    </row>
    <row r="261" spans="9:9" ht="15" customHeight="1">
      <c r="I261" s="49"/>
    </row>
    <row r="262" spans="9:9" ht="15" customHeight="1">
      <c r="I262" s="49"/>
    </row>
    <row r="263" spans="9:9" ht="15" customHeight="1">
      <c r="I263" s="49"/>
    </row>
    <row r="264" spans="9:9" ht="15" customHeight="1">
      <c r="I264" s="49"/>
    </row>
    <row r="265" spans="9:9" ht="15" customHeight="1">
      <c r="I265" s="49"/>
    </row>
    <row r="266" spans="9:9" ht="15" customHeight="1">
      <c r="I266" s="49"/>
    </row>
    <row r="267" spans="9:9" ht="15" customHeight="1">
      <c r="I267" s="49"/>
    </row>
    <row r="268" spans="9:9" ht="15" customHeight="1">
      <c r="I268" s="49"/>
    </row>
    <row r="269" spans="9:9" ht="15" customHeight="1">
      <c r="I269" s="49"/>
    </row>
    <row r="270" spans="9:9" ht="15" customHeight="1">
      <c r="I270" s="49"/>
    </row>
    <row r="271" spans="9:9" ht="15" customHeight="1">
      <c r="I271" s="49"/>
    </row>
    <row r="272" spans="9:9" ht="15" customHeight="1">
      <c r="I272" s="49"/>
    </row>
    <row r="273" spans="9:9" ht="15" customHeight="1">
      <c r="I273" s="49"/>
    </row>
    <row r="274" spans="9:9" ht="15" customHeight="1">
      <c r="I274" s="49"/>
    </row>
    <row r="275" spans="9:9" ht="15" customHeight="1">
      <c r="I275" s="49"/>
    </row>
    <row r="276" spans="9:9" ht="15" customHeight="1">
      <c r="I276" s="49"/>
    </row>
    <row r="277" spans="9:9" ht="15" customHeight="1">
      <c r="I277" s="49"/>
    </row>
    <row r="278" spans="9:9" ht="15" customHeight="1">
      <c r="I278" s="49"/>
    </row>
    <row r="279" spans="9:9" ht="15" customHeight="1">
      <c r="I279" s="49"/>
    </row>
    <row r="280" spans="9:9" ht="15" customHeight="1">
      <c r="I280" s="49"/>
    </row>
    <row r="281" spans="9:9" ht="15" customHeight="1">
      <c r="I281" s="49"/>
    </row>
    <row r="282" spans="9:9" ht="15" customHeight="1">
      <c r="I282" s="49"/>
    </row>
    <row r="283" spans="9:9" ht="15" customHeight="1">
      <c r="I283" s="49"/>
    </row>
    <row r="284" spans="9:9" ht="15" customHeight="1">
      <c r="I284" s="49"/>
    </row>
    <row r="285" spans="9:9" ht="15" customHeight="1">
      <c r="I285" s="49"/>
    </row>
    <row r="286" spans="9:9" ht="15" customHeight="1">
      <c r="I286" s="49"/>
    </row>
    <row r="287" spans="9:9" ht="15" customHeight="1">
      <c r="I287" s="49"/>
    </row>
    <row r="288" spans="9:9" ht="15" customHeight="1">
      <c r="I288" s="49"/>
    </row>
    <row r="289" spans="9:9" ht="15" customHeight="1">
      <c r="I289" s="49"/>
    </row>
    <row r="290" spans="9:9" ht="15" customHeight="1">
      <c r="I290" s="49"/>
    </row>
    <row r="291" spans="9:9" ht="15" customHeight="1">
      <c r="I291" s="49"/>
    </row>
    <row r="292" spans="9:9" ht="15" customHeight="1">
      <c r="I292" s="49"/>
    </row>
    <row r="293" spans="9:9" ht="15" customHeight="1">
      <c r="I293" s="49"/>
    </row>
    <row r="294" spans="9:9" ht="15" customHeight="1">
      <c r="I294" s="49"/>
    </row>
    <row r="295" spans="9:9" ht="15" customHeight="1">
      <c r="I295" s="49"/>
    </row>
    <row r="296" spans="9:9" ht="15" customHeight="1">
      <c r="I296" s="49"/>
    </row>
    <row r="297" spans="9:9" ht="15" customHeight="1">
      <c r="I297" s="49"/>
    </row>
    <row r="298" spans="9:9" ht="15" customHeight="1">
      <c r="I298" s="49"/>
    </row>
    <row r="299" spans="9:9" ht="15" customHeight="1">
      <c r="I299" s="49"/>
    </row>
    <row r="300" spans="9:9" ht="15" customHeight="1">
      <c r="I300" s="49"/>
    </row>
    <row r="301" spans="9:9" ht="15" customHeight="1">
      <c r="I301" s="49"/>
    </row>
    <row r="302" spans="9:9" ht="15" customHeight="1">
      <c r="I302" s="49"/>
    </row>
    <row r="303" spans="9:9" ht="15" customHeight="1">
      <c r="I303" s="49"/>
    </row>
    <row r="304" spans="9:9" ht="15" customHeight="1">
      <c r="I304" s="49"/>
    </row>
    <row r="305" spans="9:9" ht="15" customHeight="1">
      <c r="I305" s="49"/>
    </row>
    <row r="306" spans="9:9" ht="15" customHeight="1">
      <c r="I306" s="49"/>
    </row>
    <row r="307" spans="9:9" ht="15" customHeight="1">
      <c r="I307" s="49"/>
    </row>
    <row r="308" spans="9:9" ht="15" customHeight="1">
      <c r="I308" s="49"/>
    </row>
    <row r="309" spans="9:9" ht="15" customHeight="1">
      <c r="I309" s="49"/>
    </row>
    <row r="310" spans="9:9" ht="15" customHeight="1">
      <c r="I310" s="49"/>
    </row>
    <row r="311" spans="9:9" ht="15" customHeight="1">
      <c r="I311" s="49"/>
    </row>
    <row r="312" spans="9:9" ht="15" customHeight="1">
      <c r="I312" s="49"/>
    </row>
    <row r="313" spans="9:9" ht="15" customHeight="1">
      <c r="I313" s="49"/>
    </row>
    <row r="314" spans="9:9" ht="15" customHeight="1">
      <c r="I314" s="49"/>
    </row>
    <row r="315" spans="9:9" ht="15" customHeight="1">
      <c r="I315" s="49"/>
    </row>
    <row r="316" spans="9:9" ht="15" customHeight="1">
      <c r="I316" s="49"/>
    </row>
    <row r="317" spans="9:9" ht="15" customHeight="1">
      <c r="I317" s="49"/>
    </row>
    <row r="318" spans="9:9" ht="15" customHeight="1">
      <c r="I318" s="49"/>
    </row>
    <row r="319" spans="9:9" ht="15" customHeight="1">
      <c r="I319" s="49"/>
    </row>
    <row r="320" spans="9:9" ht="15" customHeight="1">
      <c r="I320" s="49"/>
    </row>
    <row r="321" spans="9:9" ht="15" customHeight="1">
      <c r="I321" s="49"/>
    </row>
    <row r="322" spans="9:9" ht="15" customHeight="1">
      <c r="I322" s="49"/>
    </row>
    <row r="323" spans="9:9" ht="15" customHeight="1">
      <c r="I323" s="49"/>
    </row>
    <row r="324" spans="9:9" ht="15" customHeight="1">
      <c r="I324" s="49"/>
    </row>
    <row r="325" spans="9:9" ht="15" customHeight="1">
      <c r="I325" s="49"/>
    </row>
    <row r="326" spans="9:9" ht="15" customHeight="1">
      <c r="I326" s="49"/>
    </row>
    <row r="327" spans="9:9" ht="15" customHeight="1">
      <c r="I327" s="49"/>
    </row>
    <row r="328" spans="9:9" ht="15" customHeight="1">
      <c r="I328" s="49"/>
    </row>
    <row r="329" spans="9:9" ht="15" customHeight="1">
      <c r="I329" s="49"/>
    </row>
    <row r="330" spans="9:9" ht="15" customHeight="1">
      <c r="I330" s="49"/>
    </row>
    <row r="331" spans="9:9" ht="15" customHeight="1">
      <c r="I331" s="49"/>
    </row>
    <row r="332" spans="9:9" ht="15" customHeight="1">
      <c r="I332" s="49"/>
    </row>
    <row r="333" spans="9:9" ht="15" customHeight="1">
      <c r="I333" s="49"/>
    </row>
    <row r="334" spans="9:9" ht="15" customHeight="1">
      <c r="I334" s="49"/>
    </row>
    <row r="335" spans="9:9" ht="15" customHeight="1">
      <c r="I335" s="49"/>
    </row>
    <row r="336" spans="9:9" ht="15" customHeight="1">
      <c r="I336" s="49"/>
    </row>
    <row r="337" spans="9:9" ht="15" customHeight="1">
      <c r="I337" s="49"/>
    </row>
    <row r="338" spans="9:9" ht="15" customHeight="1">
      <c r="I338" s="49"/>
    </row>
    <row r="339" spans="9:9" ht="15" customHeight="1">
      <c r="I339" s="49"/>
    </row>
    <row r="340" spans="9:9" ht="15" customHeight="1">
      <c r="I340" s="49"/>
    </row>
    <row r="341" spans="9:9" ht="15" customHeight="1">
      <c r="I341" s="49"/>
    </row>
    <row r="342" spans="9:9" ht="15" customHeight="1">
      <c r="I342" s="49"/>
    </row>
    <row r="343" spans="9:9" ht="15" customHeight="1">
      <c r="I343" s="49"/>
    </row>
    <row r="344" spans="9:9" ht="15" customHeight="1">
      <c r="I344" s="49"/>
    </row>
    <row r="345" spans="9:9" ht="15" customHeight="1">
      <c r="I345" s="49"/>
    </row>
    <row r="346" spans="9:9" ht="15" customHeight="1">
      <c r="I346" s="49"/>
    </row>
    <row r="347" spans="9:9" ht="15" customHeight="1">
      <c r="I347" s="49"/>
    </row>
    <row r="348" spans="9:9" ht="15" customHeight="1">
      <c r="I348" s="49"/>
    </row>
    <row r="349" spans="9:9" ht="15" customHeight="1">
      <c r="I349" s="49"/>
    </row>
    <row r="350" spans="9:9" ht="15" customHeight="1">
      <c r="I350" s="49"/>
    </row>
    <row r="351" spans="9:9" ht="15" customHeight="1">
      <c r="I351" s="49"/>
    </row>
    <row r="352" spans="9:9" ht="15" customHeight="1">
      <c r="I352" s="49"/>
    </row>
    <row r="353" spans="9:9" ht="15" customHeight="1">
      <c r="I353" s="49"/>
    </row>
    <row r="354" spans="9:9" ht="15" customHeight="1">
      <c r="I354" s="49"/>
    </row>
    <row r="355" spans="9:9" ht="15" customHeight="1">
      <c r="I355" s="49"/>
    </row>
    <row r="356" spans="9:9" ht="15" customHeight="1">
      <c r="I356" s="49"/>
    </row>
    <row r="357" spans="9:9" ht="15" customHeight="1">
      <c r="I357" s="49"/>
    </row>
    <row r="358" spans="9:9" ht="15" customHeight="1">
      <c r="I358" s="49"/>
    </row>
    <row r="359" spans="9:9" ht="15" customHeight="1">
      <c r="I359" s="49"/>
    </row>
    <row r="361" spans="9:9" ht="15" customHeight="1">
      <c r="I361" s="49"/>
    </row>
    <row r="362" spans="9:9" ht="15" customHeight="1">
      <c r="I362" s="49"/>
    </row>
    <row r="363" spans="9:9" ht="15" customHeight="1">
      <c r="I363" s="49"/>
    </row>
    <row r="364" spans="9:9" ht="15" customHeight="1">
      <c r="I364" s="49"/>
    </row>
    <row r="368" spans="9:9" ht="15" customHeight="1">
      <c r="I368" s="49"/>
    </row>
    <row r="369" spans="9:9" ht="15" customHeight="1">
      <c r="I369" s="49"/>
    </row>
    <row r="370" spans="9:9" ht="15" customHeight="1">
      <c r="I370" s="49"/>
    </row>
    <row r="374" spans="9:9" ht="15" customHeight="1">
      <c r="I374" s="49"/>
    </row>
    <row r="375" spans="9:9" ht="15" customHeight="1">
      <c r="I375" s="49"/>
    </row>
    <row r="376" spans="9:9" ht="15" customHeight="1">
      <c r="I376" s="49"/>
    </row>
    <row r="377" spans="9:9" ht="15" customHeight="1">
      <c r="I377" s="49"/>
    </row>
    <row r="378" spans="9:9" ht="15" customHeight="1">
      <c r="I378" s="49"/>
    </row>
    <row r="379" spans="9:9" ht="15" customHeight="1">
      <c r="I379" s="49"/>
    </row>
    <row r="380" spans="9:9" ht="15" customHeight="1">
      <c r="I380" s="49"/>
    </row>
    <row r="381" spans="9:9" ht="15" customHeight="1">
      <c r="I381" s="49"/>
    </row>
    <row r="382" spans="9:9" ht="15" customHeight="1">
      <c r="I382" s="49"/>
    </row>
    <row r="383" spans="9:9" ht="15" customHeight="1">
      <c r="I383" s="49"/>
    </row>
    <row r="384" spans="9:9" ht="15" customHeight="1">
      <c r="I384" s="49"/>
    </row>
    <row r="385" spans="9:9" ht="15" customHeight="1">
      <c r="I385" s="49"/>
    </row>
    <row r="386" spans="9:9" ht="15" customHeight="1">
      <c r="I386" s="49"/>
    </row>
    <row r="387" spans="9:9" ht="15" customHeight="1">
      <c r="I387" s="49"/>
    </row>
    <row r="388" spans="9:9" ht="15" customHeight="1">
      <c r="I388" s="49"/>
    </row>
    <row r="389" spans="9:9" ht="15" customHeight="1">
      <c r="I389" s="49"/>
    </row>
    <row r="390" spans="9:9" ht="15" customHeight="1">
      <c r="I390" s="49"/>
    </row>
    <row r="391" spans="9:9" ht="15" customHeight="1">
      <c r="I391" s="49"/>
    </row>
    <row r="392" spans="9:9" ht="15" customHeight="1">
      <c r="I392" s="49"/>
    </row>
    <row r="393" spans="9:9" ht="15" customHeight="1">
      <c r="I393" s="49"/>
    </row>
    <row r="394" spans="9:9" ht="15" customHeight="1">
      <c r="I394" s="49"/>
    </row>
    <row r="395" spans="9:9" ht="15" customHeight="1">
      <c r="I395" s="49"/>
    </row>
    <row r="396" spans="9:9" ht="15" customHeight="1">
      <c r="I396" s="49"/>
    </row>
    <row r="397" spans="9:9" ht="15" customHeight="1">
      <c r="I397" s="49"/>
    </row>
    <row r="398" spans="9:9" ht="15" customHeight="1">
      <c r="I398" s="49"/>
    </row>
    <row r="399" spans="9:9" ht="15" customHeight="1">
      <c r="I399" s="49"/>
    </row>
    <row r="400" spans="9:9" ht="15" customHeight="1">
      <c r="I400" s="49"/>
    </row>
    <row r="401" spans="9:9" ht="15" customHeight="1">
      <c r="I401" s="49"/>
    </row>
    <row r="402" spans="9:9" ht="15" customHeight="1">
      <c r="I402" s="49"/>
    </row>
    <row r="403" spans="9:9" ht="15" customHeight="1">
      <c r="I403" s="49"/>
    </row>
    <row r="404" spans="9:9" ht="15" customHeight="1">
      <c r="I404" s="49"/>
    </row>
    <row r="405" spans="9:9" ht="15" customHeight="1">
      <c r="I405" s="49"/>
    </row>
    <row r="406" spans="9:9" ht="15" customHeight="1">
      <c r="I406" s="49"/>
    </row>
    <row r="407" spans="9:9" ht="15" customHeight="1">
      <c r="I407" s="49"/>
    </row>
    <row r="408" spans="9:9" ht="15" customHeight="1">
      <c r="I408" s="49"/>
    </row>
    <row r="409" spans="9:9" ht="15" customHeight="1">
      <c r="I409" s="49"/>
    </row>
    <row r="410" spans="9:9" ht="15" customHeight="1">
      <c r="I410" s="49"/>
    </row>
    <row r="411" spans="9:9" ht="15" customHeight="1">
      <c r="I411" s="49"/>
    </row>
    <row r="412" spans="9:9" ht="15" customHeight="1">
      <c r="I412" s="49"/>
    </row>
    <row r="413" spans="9:9" ht="15" customHeight="1">
      <c r="I413" s="49"/>
    </row>
    <row r="414" spans="9:9" ht="15" customHeight="1">
      <c r="I414" s="49"/>
    </row>
    <row r="415" spans="9:9" ht="15" customHeight="1">
      <c r="I415" s="49"/>
    </row>
    <row r="416" spans="9:9" ht="15" customHeight="1">
      <c r="I416" s="49"/>
    </row>
    <row r="417" spans="9:9" ht="15" customHeight="1">
      <c r="I417" s="49"/>
    </row>
    <row r="418" spans="9:9" ht="15" customHeight="1">
      <c r="I418" s="49"/>
    </row>
    <row r="419" spans="9:9" ht="15" customHeight="1">
      <c r="I419" s="49"/>
    </row>
    <row r="420" spans="9:9" ht="15" customHeight="1">
      <c r="I420" s="49"/>
    </row>
    <row r="421" spans="9:9" ht="15" customHeight="1">
      <c r="I421" s="49"/>
    </row>
    <row r="422" spans="9:9" ht="15" customHeight="1">
      <c r="I422" s="49"/>
    </row>
    <row r="423" spans="9:9" ht="15" customHeight="1">
      <c r="I423" s="49"/>
    </row>
    <row r="424" spans="9:9" ht="15" customHeight="1">
      <c r="I424" s="49"/>
    </row>
    <row r="425" spans="9:9" ht="15" customHeight="1">
      <c r="I425" s="49"/>
    </row>
    <row r="426" spans="9:9" ht="15" customHeight="1">
      <c r="I426" s="49"/>
    </row>
    <row r="427" spans="9:9" ht="15" customHeight="1">
      <c r="I427" s="49"/>
    </row>
    <row r="428" spans="9:9" ht="15" customHeight="1">
      <c r="I428" s="49"/>
    </row>
    <row r="429" spans="9:9" ht="15" customHeight="1">
      <c r="I429" s="49"/>
    </row>
    <row r="430" spans="9:9" ht="15" customHeight="1">
      <c r="I430" s="49"/>
    </row>
    <row r="431" spans="9:9" ht="15" customHeight="1">
      <c r="I431" s="49"/>
    </row>
    <row r="432" spans="9:9" ht="15" customHeight="1">
      <c r="I432" s="49"/>
    </row>
    <row r="433" spans="9:9" ht="15" customHeight="1">
      <c r="I433" s="49"/>
    </row>
    <row r="434" spans="9:9" ht="15" customHeight="1">
      <c r="I434" s="49"/>
    </row>
    <row r="435" spans="9:9" ht="15" customHeight="1">
      <c r="I435" s="49"/>
    </row>
    <row r="436" spans="9:9" ht="15" customHeight="1">
      <c r="I436" s="49"/>
    </row>
    <row r="437" spans="9:9" ht="15" customHeight="1">
      <c r="I437" s="49"/>
    </row>
    <row r="438" spans="9:9" ht="15" customHeight="1">
      <c r="I438" s="49"/>
    </row>
    <row r="439" spans="9:9" ht="15" customHeight="1">
      <c r="I439" s="49"/>
    </row>
    <row r="440" spans="9:9" ht="15" customHeight="1">
      <c r="I440" s="49"/>
    </row>
    <row r="441" spans="9:9" ht="15" customHeight="1">
      <c r="I441" s="49"/>
    </row>
    <row r="442" spans="9:9" ht="15" customHeight="1">
      <c r="I442" s="49"/>
    </row>
    <row r="443" spans="9:9" ht="15" customHeight="1">
      <c r="I443" s="49"/>
    </row>
    <row r="444" spans="9:9" ht="15" customHeight="1">
      <c r="I444" s="49"/>
    </row>
    <row r="445" spans="9:9" ht="15" customHeight="1">
      <c r="I445" s="49"/>
    </row>
    <row r="446" spans="9:9" ht="15" customHeight="1">
      <c r="I446" s="49"/>
    </row>
    <row r="447" spans="9:9" ht="15" customHeight="1">
      <c r="I447" s="49"/>
    </row>
    <row r="449" spans="9:9" ht="15" customHeight="1">
      <c r="I449" s="49"/>
    </row>
    <row r="450" spans="9:9" ht="15" customHeight="1">
      <c r="I450" s="49"/>
    </row>
    <row r="451" spans="9:9" ht="15" customHeight="1">
      <c r="I451" s="49"/>
    </row>
    <row r="452" spans="9:9" ht="15" customHeight="1">
      <c r="I452" s="49"/>
    </row>
    <row r="453" spans="9:9" ht="15" customHeight="1">
      <c r="I453" s="49"/>
    </row>
    <row r="454" spans="9:9" ht="15" customHeight="1">
      <c r="I454" s="49"/>
    </row>
    <row r="455" spans="9:9" ht="15" customHeight="1">
      <c r="I455" s="49"/>
    </row>
    <row r="456" spans="9:9" ht="15" customHeight="1">
      <c r="I456" s="49"/>
    </row>
    <row r="457" spans="9:9" ht="15" customHeight="1">
      <c r="I457" s="49"/>
    </row>
    <row r="458" spans="9:9" ht="15" customHeight="1">
      <c r="I458" s="49"/>
    </row>
    <row r="459" spans="9:9" ht="15" customHeight="1">
      <c r="I459" s="49"/>
    </row>
    <row r="460" spans="9:9" ht="15" customHeight="1">
      <c r="I460" s="49"/>
    </row>
    <row r="461" spans="9:9" ht="15" customHeight="1">
      <c r="I461" s="49"/>
    </row>
    <row r="462" spans="9:9" ht="15" customHeight="1">
      <c r="I462" s="49"/>
    </row>
    <row r="463" spans="9:9" ht="15" customHeight="1">
      <c r="I463" s="49"/>
    </row>
    <row r="464" spans="9:9" ht="15" customHeight="1">
      <c r="I464" s="49"/>
    </row>
    <row r="466" spans="9:9" ht="15" customHeight="1">
      <c r="I466" s="49"/>
    </row>
    <row r="467" spans="9:9" ht="15" customHeight="1">
      <c r="I467" s="49"/>
    </row>
    <row r="468" spans="9:9" ht="15" customHeight="1">
      <c r="I468" s="49"/>
    </row>
    <row r="469" spans="9:9" ht="15" customHeight="1">
      <c r="I469" s="49"/>
    </row>
    <row r="470" spans="9:9" ht="15" customHeight="1">
      <c r="I470" s="49"/>
    </row>
    <row r="471" spans="9:9" ht="15" customHeight="1">
      <c r="I471" s="49"/>
    </row>
    <row r="472" spans="9:9" ht="15" customHeight="1">
      <c r="I472" s="49"/>
    </row>
    <row r="473" spans="9:9" ht="15" customHeight="1">
      <c r="I473" s="49"/>
    </row>
    <row r="474" spans="9:9" ht="15" customHeight="1">
      <c r="I474" s="49"/>
    </row>
    <row r="475" spans="9:9" ht="15" customHeight="1">
      <c r="I475" s="49"/>
    </row>
    <row r="476" spans="9:9" ht="15" customHeight="1">
      <c r="I476" s="49"/>
    </row>
    <row r="477" spans="9:9" ht="15" customHeight="1">
      <c r="I477" s="49"/>
    </row>
    <row r="478" spans="9:9" ht="15" customHeight="1">
      <c r="I478" s="49"/>
    </row>
    <row r="479" spans="9:9" ht="15" customHeight="1">
      <c r="I479" s="49"/>
    </row>
    <row r="480" spans="9:9" ht="15" customHeight="1">
      <c r="I480" s="49"/>
    </row>
    <row r="481" spans="9:9" ht="15" customHeight="1">
      <c r="I481" s="49"/>
    </row>
    <row r="482" spans="9:9" ht="15" customHeight="1">
      <c r="I482" s="49"/>
    </row>
    <row r="483" spans="9:9" ht="15" customHeight="1">
      <c r="I483" s="49"/>
    </row>
    <row r="484" spans="9:9" ht="15" customHeight="1">
      <c r="I484" s="49"/>
    </row>
    <row r="485" spans="9:9" ht="15" customHeight="1">
      <c r="I485" s="49"/>
    </row>
    <row r="486" spans="9:9" ht="15" customHeight="1">
      <c r="I486" s="49"/>
    </row>
    <row r="487" spans="9:9" ht="15" customHeight="1">
      <c r="I487" s="49"/>
    </row>
    <row r="488" spans="9:9" ht="15" customHeight="1">
      <c r="I488" s="49"/>
    </row>
    <row r="489" spans="9:9" ht="15" customHeight="1">
      <c r="I489" s="49"/>
    </row>
    <row r="491" spans="9:9" ht="15" customHeight="1">
      <c r="I491" s="49"/>
    </row>
    <row r="492" spans="9:9" ht="15" customHeight="1">
      <c r="I492" s="49"/>
    </row>
    <row r="493" spans="9:9" ht="15" customHeight="1">
      <c r="I493" s="49"/>
    </row>
    <row r="494" spans="9:9" ht="15" customHeight="1">
      <c r="I494" s="49"/>
    </row>
    <row r="498" spans="9:9" ht="15" customHeight="1">
      <c r="I498" s="49"/>
    </row>
    <row r="499" spans="9:9" ht="15" customHeight="1">
      <c r="I499" s="49"/>
    </row>
    <row r="500" spans="9:9" ht="15" customHeight="1">
      <c r="I500" s="49"/>
    </row>
    <row r="504" spans="9:9" ht="15" customHeight="1">
      <c r="I504" s="49"/>
    </row>
    <row r="505" spans="9:9" ht="15" customHeight="1">
      <c r="I505" s="49"/>
    </row>
    <row r="506" spans="9:9" ht="15" customHeight="1">
      <c r="I506" s="49"/>
    </row>
    <row r="507" spans="9:9" ht="15" customHeight="1">
      <c r="I507" s="49"/>
    </row>
    <row r="508" spans="9:9" ht="15" customHeight="1">
      <c r="I508" s="49"/>
    </row>
    <row r="509" spans="9:9" ht="15" customHeight="1">
      <c r="I509" s="49"/>
    </row>
    <row r="510" spans="9:9" ht="15" customHeight="1">
      <c r="I510" s="49"/>
    </row>
    <row r="511" spans="9:9" ht="15" customHeight="1">
      <c r="I511" s="49"/>
    </row>
    <row r="512" spans="9:9" ht="15" customHeight="1">
      <c r="I512" s="49"/>
    </row>
    <row r="513" spans="9:9" ht="15" customHeight="1">
      <c r="I513" s="49"/>
    </row>
    <row r="514" spans="9:9" ht="15" customHeight="1">
      <c r="I514" s="49"/>
    </row>
    <row r="515" spans="9:9" ht="15" customHeight="1">
      <c r="I515" s="49"/>
    </row>
    <row r="516" spans="9:9" ht="15" customHeight="1">
      <c r="I516" s="49"/>
    </row>
    <row r="517" spans="9:9" ht="15" customHeight="1">
      <c r="I517" s="49"/>
    </row>
    <row r="518" spans="9:9" ht="15" customHeight="1">
      <c r="I518" s="49"/>
    </row>
    <row r="519" spans="9:9" ht="15" customHeight="1">
      <c r="I519" s="49"/>
    </row>
    <row r="520" spans="9:9" ht="15" customHeight="1">
      <c r="I520" s="49"/>
    </row>
    <row r="521" spans="9:9" ht="15" customHeight="1">
      <c r="I521" s="49"/>
    </row>
    <row r="522" spans="9:9" ht="15" customHeight="1">
      <c r="I522" s="49"/>
    </row>
    <row r="523" spans="9:9" ht="15" customHeight="1">
      <c r="I523" s="49"/>
    </row>
    <row r="524" spans="9:9" ht="15" customHeight="1">
      <c r="I524" s="49"/>
    </row>
    <row r="525" spans="9:9" ht="15" customHeight="1">
      <c r="I525" s="49"/>
    </row>
    <row r="526" spans="9:9" ht="15" customHeight="1">
      <c r="I526" s="49"/>
    </row>
    <row r="527" spans="9:9" ht="15" customHeight="1">
      <c r="I527" s="49"/>
    </row>
    <row r="528" spans="9:9" ht="15" customHeight="1">
      <c r="I528" s="49"/>
    </row>
    <row r="529" spans="9:9" ht="15" customHeight="1">
      <c r="I529" s="49"/>
    </row>
    <row r="530" spans="9:9" ht="15" customHeight="1">
      <c r="I530" s="49"/>
    </row>
    <row r="531" spans="9:9" ht="15" customHeight="1">
      <c r="I531" s="49"/>
    </row>
    <row r="532" spans="9:9" ht="15" customHeight="1">
      <c r="I532" s="49"/>
    </row>
    <row r="533" spans="9:9" ht="15" customHeight="1">
      <c r="I533" s="49"/>
    </row>
    <row r="534" spans="9:9" ht="15" customHeight="1">
      <c r="I534" s="49"/>
    </row>
    <row r="535" spans="9:9" ht="15" customHeight="1">
      <c r="I535" s="49"/>
    </row>
    <row r="536" spans="9:9" ht="15" customHeight="1">
      <c r="I536" s="49"/>
    </row>
    <row r="537" spans="9:9" ht="15" customHeight="1">
      <c r="I537" s="49"/>
    </row>
    <row r="538" spans="9:9" ht="15" customHeight="1">
      <c r="I538" s="49"/>
    </row>
    <row r="539" spans="9:9" ht="15" customHeight="1">
      <c r="I539" s="49"/>
    </row>
    <row r="540" spans="9:9" ht="15" customHeight="1">
      <c r="I540" s="49"/>
    </row>
    <row r="541" spans="9:9" ht="15" customHeight="1">
      <c r="I541" s="49"/>
    </row>
    <row r="542" spans="9:9" ht="15" customHeight="1">
      <c r="I542" s="49"/>
    </row>
    <row r="543" spans="9:9" ht="15" customHeight="1">
      <c r="I543" s="49"/>
    </row>
    <row r="544" spans="9:9" ht="15" customHeight="1">
      <c r="I544" s="49"/>
    </row>
    <row r="545" spans="9:9" ht="15" customHeight="1">
      <c r="I545" s="49"/>
    </row>
    <row r="546" spans="9:9" ht="15" customHeight="1">
      <c r="I546" s="49"/>
    </row>
    <row r="547" spans="9:9" ht="15" customHeight="1">
      <c r="I547" s="49"/>
    </row>
    <row r="548" spans="9:9" ht="15" customHeight="1">
      <c r="I548" s="49"/>
    </row>
    <row r="549" spans="9:9" ht="15" customHeight="1">
      <c r="I549" s="49"/>
    </row>
    <row r="550" spans="9:9" ht="15" customHeight="1">
      <c r="I550" s="49"/>
    </row>
    <row r="551" spans="9:9" ht="15" customHeight="1">
      <c r="I551" s="49"/>
    </row>
    <row r="552" spans="9:9" ht="15" customHeight="1">
      <c r="I552" s="49"/>
    </row>
    <row r="553" spans="9:9" ht="15" customHeight="1">
      <c r="I553" s="49"/>
    </row>
    <row r="554" spans="9:9" ht="15" customHeight="1">
      <c r="I554" s="49"/>
    </row>
    <row r="555" spans="9:9" ht="15" customHeight="1">
      <c r="I555" s="49"/>
    </row>
    <row r="556" spans="9:9" ht="15" customHeight="1">
      <c r="I556" s="49"/>
    </row>
    <row r="557" spans="9:9" ht="15" customHeight="1">
      <c r="I557" s="49"/>
    </row>
    <row r="558" spans="9:9" ht="15" customHeight="1">
      <c r="I558" s="49"/>
    </row>
    <row r="559" spans="9:9" ht="15" customHeight="1">
      <c r="I559" s="49"/>
    </row>
    <row r="560" spans="9:9" ht="15" customHeight="1">
      <c r="I560" s="49"/>
    </row>
    <row r="561" spans="9:9" ht="15" customHeight="1">
      <c r="I561" s="49"/>
    </row>
    <row r="562" spans="9:9" ht="15" customHeight="1">
      <c r="I562" s="49"/>
    </row>
    <row r="563" spans="9:9" ht="15" customHeight="1">
      <c r="I563" s="49"/>
    </row>
    <row r="564" spans="9:9" ht="15" customHeight="1">
      <c r="I564" s="49"/>
    </row>
    <row r="565" spans="9:9" ht="15" customHeight="1">
      <c r="I565" s="49"/>
    </row>
    <row r="566" spans="9:9" ht="15" customHeight="1">
      <c r="I566" s="49"/>
    </row>
    <row r="567" spans="9:9" ht="15" customHeight="1">
      <c r="I567" s="49"/>
    </row>
    <row r="568" spans="9:9" ht="15" customHeight="1">
      <c r="I568" s="49"/>
    </row>
    <row r="569" spans="9:9" ht="15" customHeight="1">
      <c r="I569" s="49"/>
    </row>
    <row r="570" spans="9:9" ht="15" customHeight="1">
      <c r="I570" s="49"/>
    </row>
    <row r="571" spans="9:9" ht="15" customHeight="1">
      <c r="I571" s="49"/>
    </row>
    <row r="572" spans="9:9" ht="15" customHeight="1">
      <c r="I572" s="49"/>
    </row>
    <row r="573" spans="9:9" ht="15" customHeight="1">
      <c r="I573" s="49"/>
    </row>
    <row r="574" spans="9:9" ht="15" customHeight="1">
      <c r="I574" s="49"/>
    </row>
    <row r="575" spans="9:9" ht="15" customHeight="1">
      <c r="I575" s="49"/>
    </row>
    <row r="576" spans="9:9" ht="15" customHeight="1">
      <c r="I576" s="49"/>
    </row>
    <row r="577" spans="9:9" ht="15" customHeight="1">
      <c r="I577" s="49"/>
    </row>
    <row r="579" spans="9:9" ht="15" customHeight="1">
      <c r="I579" s="49"/>
    </row>
    <row r="580" spans="9:9" ht="15" customHeight="1">
      <c r="I580" s="49"/>
    </row>
    <row r="581" spans="9:9" ht="15" customHeight="1">
      <c r="I581" s="49"/>
    </row>
    <row r="582" spans="9:9" ht="15" customHeight="1">
      <c r="I582" s="49"/>
    </row>
    <row r="583" spans="9:9" ht="15" customHeight="1">
      <c r="I583" s="49"/>
    </row>
    <row r="584" spans="9:9" ht="15" customHeight="1">
      <c r="I584" s="49"/>
    </row>
    <row r="585" spans="9:9" ht="15" customHeight="1">
      <c r="I585" s="49"/>
    </row>
    <row r="586" spans="9:9" ht="15" customHeight="1">
      <c r="I586" s="49"/>
    </row>
    <row r="587" spans="9:9" ht="15" customHeight="1">
      <c r="I587" s="49"/>
    </row>
    <row r="588" spans="9:9" ht="15" customHeight="1">
      <c r="I588" s="49"/>
    </row>
    <row r="589" spans="9:9" ht="15" customHeight="1">
      <c r="I589" s="49"/>
    </row>
    <row r="590" spans="9:9" ht="15" customHeight="1">
      <c r="I590" s="49"/>
    </row>
    <row r="591" spans="9:9" ht="15" customHeight="1">
      <c r="I591" s="49"/>
    </row>
    <row r="592" spans="9:9" ht="15" customHeight="1">
      <c r="I592" s="49"/>
    </row>
    <row r="593" spans="9:9" ht="15" customHeight="1">
      <c r="I593" s="49"/>
    </row>
    <row r="594" spans="9:9" ht="15" customHeight="1">
      <c r="I594" s="49"/>
    </row>
    <row r="596" spans="9:9" ht="15" customHeight="1">
      <c r="I596" s="49"/>
    </row>
    <row r="597" spans="9:9" ht="15" customHeight="1">
      <c r="I597" s="49"/>
    </row>
    <row r="598" spans="9:9" ht="15" customHeight="1">
      <c r="I598" s="49"/>
    </row>
    <row r="599" spans="9:9" ht="15" customHeight="1">
      <c r="I599" s="49"/>
    </row>
    <row r="600" spans="9:9" ht="15" customHeight="1">
      <c r="I600" s="49"/>
    </row>
    <row r="601" spans="9:9" ht="15" customHeight="1">
      <c r="I601" s="49"/>
    </row>
    <row r="602" spans="9:9" ht="15" customHeight="1">
      <c r="I602" s="49"/>
    </row>
    <row r="603" spans="9:9" ht="15" customHeight="1">
      <c r="I603" s="49"/>
    </row>
    <row r="604" spans="9:9" ht="15" customHeight="1">
      <c r="I604" s="49"/>
    </row>
    <row r="605" spans="9:9" ht="15" customHeight="1">
      <c r="I605" s="49"/>
    </row>
    <row r="606" spans="9:9" ht="15" customHeight="1">
      <c r="I606" s="49"/>
    </row>
    <row r="607" spans="9:9" ht="15" customHeight="1">
      <c r="I607" s="49"/>
    </row>
    <row r="608" spans="9:9" ht="15" customHeight="1">
      <c r="I608" s="49"/>
    </row>
    <row r="609" spans="9:9" ht="15" customHeight="1">
      <c r="I609" s="49"/>
    </row>
    <row r="610" spans="9:9" ht="15" customHeight="1">
      <c r="I610" s="49"/>
    </row>
    <row r="611" spans="9:9" ht="15" customHeight="1">
      <c r="I611" s="49"/>
    </row>
    <row r="612" spans="9:9" ht="15" customHeight="1">
      <c r="I612" s="49"/>
    </row>
    <row r="613" spans="9:9" ht="15" customHeight="1">
      <c r="I613" s="49"/>
    </row>
    <row r="614" spans="9:9" ht="15" customHeight="1">
      <c r="I614" s="49"/>
    </row>
    <row r="615" spans="9:9" ht="15" customHeight="1">
      <c r="I615" s="49"/>
    </row>
    <row r="616" spans="9:9" ht="15" customHeight="1">
      <c r="I616" s="49"/>
    </row>
    <row r="617" spans="9:9" ht="15" customHeight="1">
      <c r="I617" s="49"/>
    </row>
    <row r="618" spans="9:9" ht="15" customHeight="1">
      <c r="I618" s="49"/>
    </row>
    <row r="619" spans="9:9" ht="15" customHeight="1">
      <c r="I619" s="49"/>
    </row>
    <row r="621" spans="9:9" ht="15" customHeight="1">
      <c r="I621" s="49"/>
    </row>
    <row r="622" spans="9:9" ht="15" customHeight="1">
      <c r="I622" s="49"/>
    </row>
    <row r="623" spans="9:9" ht="15" customHeight="1">
      <c r="I623" s="49"/>
    </row>
    <row r="624" spans="9:9" ht="15" customHeight="1">
      <c r="I624" s="49"/>
    </row>
    <row r="628" spans="9:9" ht="15" customHeight="1">
      <c r="I628" s="49"/>
    </row>
    <row r="629" spans="9:9" ht="15" customHeight="1">
      <c r="I629" s="49"/>
    </row>
    <row r="630" spans="9:9" ht="15" customHeight="1">
      <c r="I630" s="49"/>
    </row>
    <row r="634" spans="9:9" ht="15" customHeight="1">
      <c r="I634" s="49"/>
    </row>
    <row r="635" spans="9:9" ht="15" customHeight="1">
      <c r="I635" s="49"/>
    </row>
    <row r="636" spans="9:9" ht="15" customHeight="1">
      <c r="I636" s="49"/>
    </row>
    <row r="637" spans="9:9" ht="15" customHeight="1">
      <c r="I637" s="49"/>
    </row>
    <row r="638" spans="9:9" ht="15" customHeight="1">
      <c r="I638" s="49"/>
    </row>
    <row r="639" spans="9:9" ht="15" customHeight="1">
      <c r="I639" s="49"/>
    </row>
    <row r="640" spans="9:9" ht="15" customHeight="1">
      <c r="I640" s="49"/>
    </row>
    <row r="641" spans="9:9" ht="15" customHeight="1">
      <c r="I641" s="49"/>
    </row>
    <row r="642" spans="9:9" ht="15" customHeight="1">
      <c r="I642" s="49"/>
    </row>
    <row r="643" spans="9:9" ht="15" customHeight="1">
      <c r="I643" s="49"/>
    </row>
    <row r="644" spans="9:9" ht="15" customHeight="1">
      <c r="I644" s="49"/>
    </row>
    <row r="645" spans="9:9" ht="15" customHeight="1">
      <c r="I645" s="49"/>
    </row>
    <row r="646" spans="9:9" ht="15" customHeight="1">
      <c r="I646" s="49"/>
    </row>
    <row r="647" spans="9:9" ht="15" customHeight="1">
      <c r="I647" s="49"/>
    </row>
    <row r="648" spans="9:9" ht="15" customHeight="1">
      <c r="I648" s="49"/>
    </row>
    <row r="649" spans="9:9" ht="15" customHeight="1">
      <c r="I649" s="49"/>
    </row>
    <row r="650" spans="9:9" ht="15" customHeight="1">
      <c r="I650" s="49"/>
    </row>
    <row r="651" spans="9:9" ht="15" customHeight="1">
      <c r="I651" s="49"/>
    </row>
    <row r="652" spans="9:9" ht="15" customHeight="1">
      <c r="I652" s="49"/>
    </row>
    <row r="653" spans="9:9" ht="15" customHeight="1">
      <c r="I653" s="49"/>
    </row>
    <row r="654" spans="9:9" ht="15" customHeight="1">
      <c r="I654" s="49"/>
    </row>
    <row r="655" spans="9:9" ht="15" customHeight="1">
      <c r="I655" s="49"/>
    </row>
    <row r="656" spans="9:9" ht="15" customHeight="1">
      <c r="I656" s="49"/>
    </row>
    <row r="657" spans="9:9" ht="15" customHeight="1">
      <c r="I657" s="49"/>
    </row>
    <row r="658" spans="9:9" ht="15" customHeight="1">
      <c r="I658" s="49"/>
    </row>
    <row r="659" spans="9:9" ht="15" customHeight="1">
      <c r="I659" s="49"/>
    </row>
    <row r="660" spans="9:9" ht="15" customHeight="1">
      <c r="I660" s="49"/>
    </row>
    <row r="661" spans="9:9" ht="15" customHeight="1">
      <c r="I661" s="49"/>
    </row>
    <row r="662" spans="9:9" ht="15" customHeight="1">
      <c r="I662" s="49"/>
    </row>
    <row r="663" spans="9:9" ht="15" customHeight="1">
      <c r="I663" s="49"/>
    </row>
    <row r="664" spans="9:9" ht="15" customHeight="1">
      <c r="I664" s="49"/>
    </row>
    <row r="665" spans="9:9" ht="15" customHeight="1">
      <c r="I665" s="49"/>
    </row>
    <row r="666" spans="9:9" ht="15" customHeight="1">
      <c r="I666" s="49"/>
    </row>
    <row r="667" spans="9:9" ht="15" customHeight="1">
      <c r="I667" s="49"/>
    </row>
    <row r="668" spans="9:9" ht="15" customHeight="1">
      <c r="I668" s="49"/>
    </row>
    <row r="669" spans="9:9" ht="15" customHeight="1">
      <c r="I669" s="49"/>
    </row>
    <row r="670" spans="9:9" ht="15" customHeight="1">
      <c r="I670" s="49"/>
    </row>
    <row r="671" spans="9:9" ht="15" customHeight="1">
      <c r="I671" s="49"/>
    </row>
    <row r="672" spans="9:9" ht="15" customHeight="1">
      <c r="I672" s="49"/>
    </row>
    <row r="673" spans="9:9" ht="15" customHeight="1">
      <c r="I673" s="49"/>
    </row>
    <row r="674" spans="9:9" ht="15" customHeight="1">
      <c r="I674" s="49"/>
    </row>
    <row r="675" spans="9:9" ht="15" customHeight="1">
      <c r="I675" s="49"/>
    </row>
    <row r="676" spans="9:9" ht="15" customHeight="1">
      <c r="I676" s="49"/>
    </row>
    <row r="677" spans="9:9" ht="15" customHeight="1">
      <c r="I677" s="49"/>
    </row>
    <row r="678" spans="9:9" ht="15" customHeight="1">
      <c r="I678" s="49"/>
    </row>
    <row r="679" spans="9:9" ht="15" customHeight="1">
      <c r="I679" s="49"/>
    </row>
    <row r="680" spans="9:9" ht="15" customHeight="1">
      <c r="I680" s="49"/>
    </row>
    <row r="681" spans="9:9" ht="15" customHeight="1">
      <c r="I681" s="49"/>
    </row>
    <row r="682" spans="9:9" ht="15" customHeight="1">
      <c r="I682" s="49"/>
    </row>
    <row r="683" spans="9:9" ht="15" customHeight="1">
      <c r="I683" s="49"/>
    </row>
    <row r="684" spans="9:9" ht="15" customHeight="1">
      <c r="I684" s="49"/>
    </row>
    <row r="685" spans="9:9" ht="15" customHeight="1">
      <c r="I685" s="49"/>
    </row>
    <row r="686" spans="9:9" ht="15" customHeight="1">
      <c r="I686" s="49"/>
    </row>
    <row r="687" spans="9:9" ht="15" customHeight="1">
      <c r="I687" s="49"/>
    </row>
    <row r="688" spans="9:9" ht="15" customHeight="1">
      <c r="I688" s="49"/>
    </row>
    <row r="689" spans="9:9" ht="15" customHeight="1">
      <c r="I689" s="49"/>
    </row>
    <row r="690" spans="9:9" ht="15" customHeight="1">
      <c r="I690" s="49"/>
    </row>
    <row r="691" spans="9:9" ht="15" customHeight="1">
      <c r="I691" s="49"/>
    </row>
    <row r="692" spans="9:9" ht="15" customHeight="1">
      <c r="I692" s="49"/>
    </row>
    <row r="693" spans="9:9" ht="15" customHeight="1">
      <c r="I693" s="49"/>
    </row>
    <row r="694" spans="9:9" ht="15" customHeight="1">
      <c r="I694" s="49"/>
    </row>
    <row r="695" spans="9:9" ht="15" customHeight="1">
      <c r="I695" s="49"/>
    </row>
    <row r="696" spans="9:9" ht="15" customHeight="1">
      <c r="I696" s="49"/>
    </row>
    <row r="697" spans="9:9" ht="15" customHeight="1">
      <c r="I697" s="49"/>
    </row>
    <row r="698" spans="9:9" ht="15" customHeight="1">
      <c r="I698" s="49"/>
    </row>
    <row r="699" spans="9:9" ht="15" customHeight="1">
      <c r="I699" s="49"/>
    </row>
    <row r="700" spans="9:9" ht="15" customHeight="1">
      <c r="I700" s="49"/>
    </row>
    <row r="701" spans="9:9" ht="15" customHeight="1">
      <c r="I701" s="49"/>
    </row>
    <row r="702" spans="9:9" ht="15" customHeight="1">
      <c r="I702" s="49"/>
    </row>
    <row r="703" spans="9:9" ht="15" customHeight="1">
      <c r="I703" s="49"/>
    </row>
    <row r="704" spans="9:9" ht="15" customHeight="1">
      <c r="I704" s="49"/>
    </row>
    <row r="705" spans="9:9" ht="15" customHeight="1">
      <c r="I705" s="49"/>
    </row>
    <row r="706" spans="9:9" ht="15" customHeight="1">
      <c r="I706" s="49"/>
    </row>
    <row r="707" spans="9:9" ht="15" customHeight="1">
      <c r="I707" s="49"/>
    </row>
    <row r="709" spans="9:9" ht="15" customHeight="1">
      <c r="I709" s="49"/>
    </row>
    <row r="710" spans="9:9" ht="15" customHeight="1">
      <c r="I710" s="49"/>
    </row>
    <row r="711" spans="9:9" ht="15" customHeight="1">
      <c r="I711" s="49"/>
    </row>
    <row r="712" spans="9:9" ht="15" customHeight="1">
      <c r="I712" s="49"/>
    </row>
    <row r="713" spans="9:9" ht="15" customHeight="1">
      <c r="I713" s="49"/>
    </row>
    <row r="714" spans="9:9" ht="15" customHeight="1">
      <c r="I714" s="49"/>
    </row>
    <row r="715" spans="9:9" ht="15" customHeight="1">
      <c r="I715" s="49"/>
    </row>
    <row r="716" spans="9:9" ht="15" customHeight="1">
      <c r="I716" s="49"/>
    </row>
    <row r="717" spans="9:9" ht="15" customHeight="1">
      <c r="I717" s="49"/>
    </row>
    <row r="718" spans="9:9" ht="15" customHeight="1">
      <c r="I718" s="49"/>
    </row>
    <row r="719" spans="9:9" ht="15" customHeight="1">
      <c r="I719" s="49"/>
    </row>
    <row r="720" spans="9:9" ht="15" customHeight="1">
      <c r="I720" s="49"/>
    </row>
    <row r="721" spans="9:9" ht="15" customHeight="1">
      <c r="I721" s="49"/>
    </row>
    <row r="722" spans="9:9" ht="15" customHeight="1">
      <c r="I722" s="49"/>
    </row>
    <row r="723" spans="9:9" ht="15" customHeight="1">
      <c r="I723" s="49"/>
    </row>
    <row r="724" spans="9:9" ht="15" customHeight="1">
      <c r="I724" s="49"/>
    </row>
    <row r="726" spans="9:9" ht="15" customHeight="1">
      <c r="I726" s="49"/>
    </row>
    <row r="727" spans="9:9" ht="15" customHeight="1">
      <c r="I727" s="49"/>
    </row>
    <row r="728" spans="9:9" ht="15" customHeight="1">
      <c r="I728" s="49"/>
    </row>
    <row r="729" spans="9:9" ht="15" customHeight="1">
      <c r="I729" s="49"/>
    </row>
    <row r="730" spans="9:9" ht="15" customHeight="1">
      <c r="I730" s="49"/>
    </row>
    <row r="731" spans="9:9" ht="15" customHeight="1">
      <c r="I731" s="49"/>
    </row>
    <row r="732" spans="9:9" ht="15" customHeight="1">
      <c r="I732" s="49"/>
    </row>
    <row r="733" spans="9:9" ht="15" customHeight="1">
      <c r="I733" s="49"/>
    </row>
    <row r="734" spans="9:9" ht="15" customHeight="1">
      <c r="I734" s="49"/>
    </row>
    <row r="735" spans="9:9" ht="15" customHeight="1">
      <c r="I735" s="49"/>
    </row>
    <row r="736" spans="9:9" ht="15" customHeight="1">
      <c r="I736" s="49"/>
    </row>
    <row r="737" spans="9:9" ht="15" customHeight="1">
      <c r="I737" s="49"/>
    </row>
    <row r="738" spans="9:9" ht="15" customHeight="1">
      <c r="I738" s="49"/>
    </row>
    <row r="739" spans="9:9" ht="15" customHeight="1">
      <c r="I739" s="49"/>
    </row>
    <row r="740" spans="9:9" ht="15" customHeight="1">
      <c r="I740" s="49"/>
    </row>
    <row r="741" spans="9:9" ht="15" customHeight="1">
      <c r="I741" s="49"/>
    </row>
    <row r="742" spans="9:9" ht="15" customHeight="1">
      <c r="I742" s="49"/>
    </row>
    <row r="743" spans="9:9" ht="15" customHeight="1">
      <c r="I743" s="49"/>
    </row>
    <row r="744" spans="9:9" ht="15" customHeight="1">
      <c r="I744" s="49"/>
    </row>
    <row r="745" spans="9:9" ht="15" customHeight="1">
      <c r="I745" s="49"/>
    </row>
    <row r="746" spans="9:9" ht="15" customHeight="1">
      <c r="I746" s="49"/>
    </row>
    <row r="747" spans="9:9" ht="15" customHeight="1">
      <c r="I747" s="49"/>
    </row>
    <row r="748" spans="9:9" ht="15" customHeight="1">
      <c r="I748" s="49"/>
    </row>
    <row r="749" spans="9:9" ht="15" customHeight="1">
      <c r="I749" s="49"/>
    </row>
    <row r="751" spans="9:9" ht="15" customHeight="1">
      <c r="I751" s="49"/>
    </row>
    <row r="752" spans="9:9" ht="15" customHeight="1">
      <c r="I752" s="49"/>
    </row>
    <row r="753" spans="9:9" ht="15" customHeight="1">
      <c r="I753" s="49"/>
    </row>
    <row r="754" spans="9:9" ht="15" customHeight="1">
      <c r="I754" s="49"/>
    </row>
  </sheetData>
  <mergeCells count="5">
    <mergeCell ref="F4:G4"/>
    <mergeCell ref="H4:I4"/>
    <mergeCell ref="A4:A5"/>
    <mergeCell ref="F31:I31"/>
    <mergeCell ref="B4:E4"/>
  </mergeCells>
  <pageMargins left="0.25" right="0.2" top="0.25" bottom="0.2" header="0.05" footer="0.05"/>
  <pageSetup scale="79" fitToHeight="60" orientation="landscape" r:id="rId1"/>
  <rowBreaks count="3" manualBreakCount="3">
    <brk id="51" max="16383" man="1"/>
    <brk id="89" max="16383" man="1"/>
    <brk id="13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883"/>
  <sheetViews>
    <sheetView zoomScaleNormal="100" workbookViewId="0">
      <pane xSplit="1" ySplit="5" topLeftCell="B6" activePane="bottomRight" state="frozen"/>
      <selection activeCell="A4" sqref="A4:A5"/>
      <selection pane="topRight" activeCell="A4" sqref="A4:A5"/>
      <selection pane="bottomLeft" activeCell="A4" sqref="A4:A5"/>
      <selection pane="bottomRight" activeCell="A4" sqref="A4:A5"/>
    </sheetView>
  </sheetViews>
  <sheetFormatPr defaultRowHeight="12.75"/>
  <cols>
    <col min="1" max="1" width="58.7109375" style="49" customWidth="1"/>
    <col min="2" max="8" width="13.85546875" style="49" customWidth="1"/>
    <col min="9" max="9" width="13.85546875" style="94" customWidth="1"/>
    <col min="10" max="10" width="14.28515625" style="49" customWidth="1"/>
    <col min="11" max="16384" width="9.140625" style="49"/>
  </cols>
  <sheetData>
    <row r="1" spans="1:9">
      <c r="A1" s="93" t="s">
        <v>2140</v>
      </c>
    </row>
    <row r="2" spans="1:9" s="93" customFormat="1">
      <c r="A2" s="101" t="s">
        <v>2265</v>
      </c>
      <c r="B2" s="101"/>
      <c r="C2" s="101"/>
      <c r="D2" s="101"/>
      <c r="I2" s="102"/>
    </row>
    <row r="3" spans="1:9" ht="13.5" thickBot="1">
      <c r="B3" s="4"/>
      <c r="D3" s="4"/>
      <c r="E3" s="4"/>
      <c r="F3" s="4"/>
      <c r="G3" s="4"/>
      <c r="H3" s="4"/>
    </row>
    <row r="4" spans="1:9" ht="27" customHeight="1">
      <c r="A4" s="126" t="s">
        <v>1</v>
      </c>
      <c r="B4" s="132" t="s">
        <v>2142</v>
      </c>
      <c r="C4" s="133"/>
      <c r="D4" s="133"/>
      <c r="E4" s="134"/>
      <c r="F4" s="124" t="s">
        <v>2141</v>
      </c>
      <c r="G4" s="125"/>
      <c r="H4" s="124" t="s">
        <v>2117</v>
      </c>
      <c r="I4" s="125"/>
    </row>
    <row r="5" spans="1:9" ht="39" thickBot="1">
      <c r="A5" s="127"/>
      <c r="B5" s="120" t="s">
        <v>2</v>
      </c>
      <c r="C5" s="121" t="s">
        <v>3</v>
      </c>
      <c r="D5" s="121" t="s">
        <v>4</v>
      </c>
      <c r="E5" s="122" t="s">
        <v>5</v>
      </c>
      <c r="F5" s="120" t="s">
        <v>2</v>
      </c>
      <c r="G5" s="122" t="s">
        <v>4</v>
      </c>
      <c r="H5" s="123" t="s">
        <v>2116</v>
      </c>
      <c r="I5" s="122" t="s">
        <v>4</v>
      </c>
    </row>
    <row r="6" spans="1:9" s="93" customFormat="1" ht="27" customHeight="1">
      <c r="A6" s="36" t="s">
        <v>2322</v>
      </c>
      <c r="B6" s="40" t="s">
        <v>0</v>
      </c>
      <c r="C6" s="6" t="s">
        <v>0</v>
      </c>
      <c r="D6" s="6" t="s">
        <v>0</v>
      </c>
      <c r="E6" s="17" t="s">
        <v>0</v>
      </c>
      <c r="F6" s="26" t="s">
        <v>0</v>
      </c>
      <c r="G6" s="27" t="s">
        <v>0</v>
      </c>
      <c r="H6" s="58"/>
      <c r="I6" s="34"/>
    </row>
    <row r="7" spans="1:9" ht="14.45" customHeight="1">
      <c r="A7" s="37" t="s">
        <v>2254</v>
      </c>
      <c r="B7" s="25" t="s">
        <v>1312</v>
      </c>
      <c r="C7" s="81" t="s">
        <v>2290</v>
      </c>
      <c r="D7" s="7">
        <v>1</v>
      </c>
      <c r="E7" s="18" t="s">
        <v>9</v>
      </c>
      <c r="F7" s="23" t="s">
        <v>2025</v>
      </c>
      <c r="G7" s="24">
        <v>1</v>
      </c>
      <c r="H7" s="56">
        <f t="shared" ref="H7:H19" si="0">B7-F7</f>
        <v>12482</v>
      </c>
      <c r="I7" s="33">
        <f t="shared" ref="I7:I19" si="1">(B7-F7)/F7</f>
        <v>0.6225436408977556</v>
      </c>
    </row>
    <row r="8" spans="1:9" ht="14.45" customHeight="1">
      <c r="A8" s="37" t="s">
        <v>1580</v>
      </c>
      <c r="B8" s="28" t="s">
        <v>1313</v>
      </c>
      <c r="C8" s="9" t="s">
        <v>1291</v>
      </c>
      <c r="D8" s="2" t="s">
        <v>637</v>
      </c>
      <c r="E8" s="18" t="s">
        <v>739</v>
      </c>
      <c r="F8" s="28" t="s">
        <v>2026</v>
      </c>
      <c r="G8" s="24">
        <v>0.126</v>
      </c>
      <c r="H8" s="56">
        <f t="shared" si="0"/>
        <v>-699</v>
      </c>
      <c r="I8" s="33">
        <f t="shared" si="1"/>
        <v>-0.27738095238095239</v>
      </c>
    </row>
    <row r="9" spans="1:9" ht="14.45" customHeight="1">
      <c r="A9" s="37" t="s">
        <v>1581</v>
      </c>
      <c r="B9" s="28" t="s">
        <v>1314</v>
      </c>
      <c r="C9" s="9" t="s">
        <v>1201</v>
      </c>
      <c r="D9" s="2" t="s">
        <v>73</v>
      </c>
      <c r="E9" s="18" t="s">
        <v>746</v>
      </c>
      <c r="F9" s="28" t="s">
        <v>2027</v>
      </c>
      <c r="G9" s="24">
        <v>7.0000000000000007E-2</v>
      </c>
      <c r="H9" s="56">
        <f t="shared" si="0"/>
        <v>242</v>
      </c>
      <c r="I9" s="33">
        <f t="shared" si="1"/>
        <v>0.17335243553008595</v>
      </c>
    </row>
    <row r="10" spans="1:9" ht="14.45" customHeight="1">
      <c r="A10" s="37" t="s">
        <v>1582</v>
      </c>
      <c r="B10" s="28" t="s">
        <v>1315</v>
      </c>
      <c r="C10" s="9" t="s">
        <v>734</v>
      </c>
      <c r="D10" s="2" t="s">
        <v>1154</v>
      </c>
      <c r="E10" s="18" t="s">
        <v>737</v>
      </c>
      <c r="F10" s="28" t="s">
        <v>2028</v>
      </c>
      <c r="G10" s="24">
        <v>0.11800000000000001</v>
      </c>
      <c r="H10" s="56">
        <f t="shared" si="0"/>
        <v>783</v>
      </c>
      <c r="I10" s="33">
        <f t="shared" si="1"/>
        <v>0.33149872988992379</v>
      </c>
    </row>
    <row r="11" spans="1:9" ht="14.45" customHeight="1">
      <c r="A11" s="37" t="s">
        <v>1583</v>
      </c>
      <c r="B11" s="28" t="s">
        <v>1316</v>
      </c>
      <c r="C11" s="9" t="s">
        <v>1317</v>
      </c>
      <c r="D11" s="2" t="s">
        <v>547</v>
      </c>
      <c r="E11" s="18" t="s">
        <v>745</v>
      </c>
      <c r="F11" s="28" t="s">
        <v>1143</v>
      </c>
      <c r="G11" s="24">
        <v>0.11599999999999999</v>
      </c>
      <c r="H11" s="56">
        <f t="shared" si="0"/>
        <v>849</v>
      </c>
      <c r="I11" s="33">
        <f t="shared" si="1"/>
        <v>0.36359743040685227</v>
      </c>
    </row>
    <row r="12" spans="1:9" ht="14.45" customHeight="1">
      <c r="A12" s="37" t="s">
        <v>1584</v>
      </c>
      <c r="B12" s="28" t="s">
        <v>1318</v>
      </c>
      <c r="C12" s="9" t="s">
        <v>816</v>
      </c>
      <c r="D12" s="2" t="s">
        <v>629</v>
      </c>
      <c r="E12" s="18" t="s">
        <v>602</v>
      </c>
      <c r="F12" s="28" t="s">
        <v>2029</v>
      </c>
      <c r="G12" s="24">
        <v>0.161</v>
      </c>
      <c r="H12" s="56">
        <f t="shared" si="0"/>
        <v>164</v>
      </c>
      <c r="I12" s="33">
        <f t="shared" si="1"/>
        <v>5.0758279170535436E-2</v>
      </c>
    </row>
    <row r="13" spans="1:9" ht="14.45" customHeight="1">
      <c r="A13" s="37" t="s">
        <v>1585</v>
      </c>
      <c r="B13" s="28" t="s">
        <v>1319</v>
      </c>
      <c r="C13" s="9" t="s">
        <v>1320</v>
      </c>
      <c r="D13" s="2" t="s">
        <v>1228</v>
      </c>
      <c r="E13" s="18" t="s">
        <v>1220</v>
      </c>
      <c r="F13" s="28" t="s">
        <v>2030</v>
      </c>
      <c r="G13" s="24">
        <v>0.17399999999999999</v>
      </c>
      <c r="H13" s="56">
        <f t="shared" si="0"/>
        <v>3076</v>
      </c>
      <c r="I13" s="33">
        <f t="shared" si="1"/>
        <v>0.88011444921316162</v>
      </c>
    </row>
    <row r="14" spans="1:9" ht="14.45" customHeight="1">
      <c r="A14" s="37" t="s">
        <v>1586</v>
      </c>
      <c r="B14" s="28" t="s">
        <v>1321</v>
      </c>
      <c r="C14" s="9" t="s">
        <v>1322</v>
      </c>
      <c r="D14" s="2" t="s">
        <v>729</v>
      </c>
      <c r="E14" s="18" t="s">
        <v>383</v>
      </c>
      <c r="F14" s="28" t="s">
        <v>2031</v>
      </c>
      <c r="G14" s="24">
        <v>9.4E-2</v>
      </c>
      <c r="H14" s="56">
        <f t="shared" si="0"/>
        <v>2533</v>
      </c>
      <c r="I14" s="33">
        <f t="shared" si="1"/>
        <v>1.3473404255319148</v>
      </c>
    </row>
    <row r="15" spans="1:9" ht="14.45" customHeight="1">
      <c r="A15" s="37" t="s">
        <v>1587</v>
      </c>
      <c r="B15" s="28" t="s">
        <v>1323</v>
      </c>
      <c r="C15" s="9" t="s">
        <v>1324</v>
      </c>
      <c r="D15" s="2" t="s">
        <v>1186</v>
      </c>
      <c r="E15" s="18" t="s">
        <v>565</v>
      </c>
      <c r="F15" s="28" t="s">
        <v>2032</v>
      </c>
      <c r="G15" s="24">
        <v>8.900000000000001E-2</v>
      </c>
      <c r="H15" s="56">
        <f t="shared" si="0"/>
        <v>2897</v>
      </c>
      <c r="I15" s="33">
        <f t="shared" si="1"/>
        <v>1.6193404136389045</v>
      </c>
    </row>
    <row r="16" spans="1:9" ht="14.45" customHeight="1">
      <c r="A16" s="37" t="s">
        <v>1588</v>
      </c>
      <c r="B16" s="28" t="s">
        <v>1325</v>
      </c>
      <c r="C16" s="9" t="s">
        <v>1326</v>
      </c>
      <c r="D16" s="2" t="s">
        <v>22</v>
      </c>
      <c r="E16" s="18" t="s">
        <v>739</v>
      </c>
      <c r="F16" s="28" t="s">
        <v>2033</v>
      </c>
      <c r="G16" s="24">
        <v>2.6000000000000002E-2</v>
      </c>
      <c r="H16" s="56">
        <f t="shared" si="0"/>
        <v>1358</v>
      </c>
      <c r="I16" s="33">
        <f t="shared" si="1"/>
        <v>2.5622641509433963</v>
      </c>
    </row>
    <row r="17" spans="1:9" ht="14.45" customHeight="1">
      <c r="A17" s="37" t="s">
        <v>1589</v>
      </c>
      <c r="B17" s="28" t="s">
        <v>1327</v>
      </c>
      <c r="C17" s="9" t="s">
        <v>1328</v>
      </c>
      <c r="D17" s="2" t="s">
        <v>352</v>
      </c>
      <c r="E17" s="18" t="s">
        <v>746</v>
      </c>
      <c r="F17" s="28" t="s">
        <v>2034</v>
      </c>
      <c r="G17" s="24">
        <v>2.6000000000000002E-2</v>
      </c>
      <c r="H17" s="56">
        <f t="shared" si="0"/>
        <v>1279</v>
      </c>
      <c r="I17" s="33">
        <f t="shared" si="1"/>
        <v>2.498046875</v>
      </c>
    </row>
    <row r="18" spans="1:9" ht="14.45" customHeight="1">
      <c r="A18" s="37" t="s">
        <v>1590</v>
      </c>
      <c r="B18" s="53">
        <v>62006</v>
      </c>
      <c r="C18" s="3" t="s">
        <v>2168</v>
      </c>
      <c r="D18" s="2" t="s">
        <v>9</v>
      </c>
      <c r="E18" s="18" t="s">
        <v>9</v>
      </c>
      <c r="F18" s="60">
        <v>41400</v>
      </c>
      <c r="G18" s="24" t="s">
        <v>9</v>
      </c>
      <c r="H18" s="52">
        <f t="shared" si="0"/>
        <v>20606</v>
      </c>
      <c r="I18" s="33">
        <f t="shared" si="1"/>
        <v>0.49772946859903383</v>
      </c>
    </row>
    <row r="19" spans="1:9" ht="14.45" customHeight="1">
      <c r="A19" s="37" t="s">
        <v>2124</v>
      </c>
      <c r="B19" s="53">
        <v>78552</v>
      </c>
      <c r="C19" s="3" t="s">
        <v>2169</v>
      </c>
      <c r="D19" s="2" t="s">
        <v>9</v>
      </c>
      <c r="E19" s="18" t="s">
        <v>9</v>
      </c>
      <c r="F19" s="60">
        <v>56776</v>
      </c>
      <c r="G19" s="24" t="s">
        <v>9</v>
      </c>
      <c r="H19" s="52">
        <f t="shared" si="0"/>
        <v>21776</v>
      </c>
      <c r="I19" s="33">
        <f t="shared" si="1"/>
        <v>0.38354234183457797</v>
      </c>
    </row>
    <row r="20" spans="1:9" ht="3.75" customHeight="1">
      <c r="A20" s="37"/>
      <c r="B20" s="43"/>
      <c r="C20" s="44"/>
      <c r="D20" s="44"/>
      <c r="E20" s="22"/>
      <c r="F20" s="45"/>
      <c r="G20" s="33"/>
      <c r="H20" s="57"/>
      <c r="I20" s="33"/>
    </row>
    <row r="21" spans="1:9" ht="14.45" customHeight="1">
      <c r="A21" s="37" t="s">
        <v>1591</v>
      </c>
      <c r="B21" s="25" t="s">
        <v>1329</v>
      </c>
      <c r="C21" s="2" t="s">
        <v>1330</v>
      </c>
      <c r="D21" s="2" t="s">
        <v>1331</v>
      </c>
      <c r="E21" s="18" t="s">
        <v>737</v>
      </c>
      <c r="F21" s="23" t="s">
        <v>2035</v>
      </c>
      <c r="G21" s="24">
        <v>0.85400000000000009</v>
      </c>
      <c r="H21" s="56">
        <f t="shared" ref="H21:H30" si="2">B21-F21</f>
        <v>11903</v>
      </c>
      <c r="I21" s="33">
        <f t="shared" ref="I21:I29" si="3">(B21-F21)/F21</f>
        <v>0.69478169507354659</v>
      </c>
    </row>
    <row r="22" spans="1:9" ht="14.45" customHeight="1">
      <c r="A22" s="37" t="s">
        <v>1593</v>
      </c>
      <c r="B22" s="53">
        <v>78986</v>
      </c>
      <c r="C22" s="2" t="s">
        <v>2312</v>
      </c>
      <c r="D22" s="2" t="s">
        <v>9</v>
      </c>
      <c r="E22" s="18" t="s">
        <v>9</v>
      </c>
      <c r="F22" s="60">
        <v>58096</v>
      </c>
      <c r="G22" s="24" t="s">
        <v>9</v>
      </c>
      <c r="H22" s="52">
        <f t="shared" si="2"/>
        <v>20890</v>
      </c>
      <c r="I22" s="33">
        <f t="shared" si="3"/>
        <v>0.35957725144588265</v>
      </c>
    </row>
    <row r="23" spans="1:9" ht="14.45" customHeight="1">
      <c r="A23" s="37" t="s">
        <v>1594</v>
      </c>
      <c r="B23" s="25" t="s">
        <v>1332</v>
      </c>
      <c r="C23" s="2" t="s">
        <v>1031</v>
      </c>
      <c r="D23" s="2" t="s">
        <v>729</v>
      </c>
      <c r="E23" s="18" t="s">
        <v>737</v>
      </c>
      <c r="F23" s="29" t="s">
        <v>2036</v>
      </c>
      <c r="G23" s="24">
        <v>0.13500000000000001</v>
      </c>
      <c r="H23" s="56">
        <f t="shared" si="2"/>
        <v>1710</v>
      </c>
      <c r="I23" s="33">
        <f t="shared" si="3"/>
        <v>0.63099630996309963</v>
      </c>
    </row>
    <row r="24" spans="1:9" ht="14.45" customHeight="1">
      <c r="A24" s="37" t="s">
        <v>1595</v>
      </c>
      <c r="B24" s="53">
        <v>12994</v>
      </c>
      <c r="C24" s="2" t="s">
        <v>2173</v>
      </c>
      <c r="D24" s="2" t="s">
        <v>9</v>
      </c>
      <c r="E24" s="18" t="s">
        <v>9</v>
      </c>
      <c r="F24" s="60">
        <v>9899</v>
      </c>
      <c r="G24" s="24" t="s">
        <v>9</v>
      </c>
      <c r="H24" s="52">
        <f t="shared" si="2"/>
        <v>3095</v>
      </c>
      <c r="I24" s="33">
        <f t="shared" si="3"/>
        <v>0.31265784422668957</v>
      </c>
    </row>
    <row r="25" spans="1:9" ht="14.45" customHeight="1">
      <c r="A25" s="37" t="s">
        <v>1600</v>
      </c>
      <c r="B25" s="25" t="s">
        <v>1333</v>
      </c>
      <c r="C25" s="2" t="s">
        <v>1334</v>
      </c>
      <c r="D25" s="2" t="s">
        <v>566</v>
      </c>
      <c r="E25" s="18" t="s">
        <v>745</v>
      </c>
      <c r="F25" s="23" t="s">
        <v>2039</v>
      </c>
      <c r="G25" s="24">
        <v>0.10300000000000001</v>
      </c>
      <c r="H25" s="56">
        <f t="shared" si="2"/>
        <v>954</v>
      </c>
      <c r="I25" s="33">
        <f t="shared" si="3"/>
        <v>0.46020260492040521</v>
      </c>
    </row>
    <row r="26" spans="1:9" ht="14.45" customHeight="1">
      <c r="A26" s="37" t="s">
        <v>1601</v>
      </c>
      <c r="B26" s="53">
        <v>18933</v>
      </c>
      <c r="C26" s="2" t="s">
        <v>2172</v>
      </c>
      <c r="D26" s="2" t="s">
        <v>9</v>
      </c>
      <c r="E26" s="18" t="s">
        <v>9</v>
      </c>
      <c r="F26" s="60">
        <v>13969</v>
      </c>
      <c r="G26" s="24" t="s">
        <v>9</v>
      </c>
      <c r="H26" s="52">
        <f t="shared" si="2"/>
        <v>4964</v>
      </c>
      <c r="I26" s="33">
        <f t="shared" si="3"/>
        <v>0.35535829336387714</v>
      </c>
    </row>
    <row r="27" spans="1:9" ht="14.45" customHeight="1">
      <c r="A27" s="37" t="s">
        <v>1596</v>
      </c>
      <c r="B27" s="25" t="s">
        <v>1335</v>
      </c>
      <c r="C27" s="2" t="s">
        <v>1336</v>
      </c>
      <c r="D27" s="2" t="s">
        <v>115</v>
      </c>
      <c r="E27" s="18" t="s">
        <v>739</v>
      </c>
      <c r="F27" s="23" t="s">
        <v>2037</v>
      </c>
      <c r="G27" s="24">
        <v>4.5999999999999999E-2</v>
      </c>
      <c r="H27" s="56">
        <f t="shared" si="2"/>
        <v>563</v>
      </c>
      <c r="I27" s="33">
        <f t="shared" si="3"/>
        <v>0.61262241566920561</v>
      </c>
    </row>
    <row r="28" spans="1:9" ht="14.45" customHeight="1">
      <c r="A28" s="37" t="s">
        <v>1597</v>
      </c>
      <c r="B28" s="53">
        <v>8088</v>
      </c>
      <c r="C28" s="2" t="s">
        <v>2171</v>
      </c>
      <c r="D28" s="2" t="s">
        <v>9</v>
      </c>
      <c r="E28" s="18" t="s">
        <v>9</v>
      </c>
      <c r="F28" s="60">
        <v>7146</v>
      </c>
      <c r="G28" s="24" t="s">
        <v>9</v>
      </c>
      <c r="H28" s="52">
        <f t="shared" si="2"/>
        <v>942</v>
      </c>
      <c r="I28" s="33">
        <f t="shared" si="3"/>
        <v>0.13182199832073888</v>
      </c>
    </row>
    <row r="29" spans="1:9" ht="14.45" customHeight="1">
      <c r="A29" s="37" t="s">
        <v>1598</v>
      </c>
      <c r="B29" s="25" t="s">
        <v>1337</v>
      </c>
      <c r="C29" s="2" t="s">
        <v>1092</v>
      </c>
      <c r="D29" s="2" t="s">
        <v>169</v>
      </c>
      <c r="E29" s="18" t="s">
        <v>795</v>
      </c>
      <c r="F29" s="23" t="s">
        <v>2038</v>
      </c>
      <c r="G29" s="24">
        <v>4.4000000000000004E-2</v>
      </c>
      <c r="H29" s="56">
        <f t="shared" si="2"/>
        <v>134</v>
      </c>
      <c r="I29" s="33">
        <f t="shared" si="3"/>
        <v>0.15056179775280898</v>
      </c>
    </row>
    <row r="30" spans="1:9" ht="14.45" customHeight="1">
      <c r="A30" s="37" t="s">
        <v>1599</v>
      </c>
      <c r="B30" s="53">
        <v>5401</v>
      </c>
      <c r="C30" s="2" t="s">
        <v>2170</v>
      </c>
      <c r="D30" s="2" t="s">
        <v>9</v>
      </c>
      <c r="E30" s="18" t="s">
        <v>9</v>
      </c>
      <c r="F30" s="63">
        <v>4496</v>
      </c>
      <c r="G30" s="64" t="s">
        <v>9</v>
      </c>
      <c r="H30" s="52">
        <f t="shared" si="2"/>
        <v>905</v>
      </c>
      <c r="I30" s="33">
        <f>(B30-F30)/F30</f>
        <v>0.20129003558718861</v>
      </c>
    </row>
    <row r="31" spans="1:9" ht="14.45" customHeight="1">
      <c r="A31" s="37" t="s">
        <v>2129</v>
      </c>
      <c r="B31" s="25" t="s">
        <v>1338</v>
      </c>
      <c r="C31" s="2" t="s">
        <v>1339</v>
      </c>
      <c r="D31" s="2" t="s">
        <v>112</v>
      </c>
      <c r="E31" s="18" t="s">
        <v>739</v>
      </c>
      <c r="F31" s="128" t="s">
        <v>2252</v>
      </c>
      <c r="G31" s="129"/>
      <c r="H31" s="130"/>
      <c r="I31" s="131"/>
    </row>
    <row r="32" spans="1:9" ht="3.75" customHeight="1">
      <c r="A32" s="37"/>
      <c r="B32" s="43"/>
      <c r="C32" s="44"/>
      <c r="D32" s="44"/>
      <c r="E32" s="22"/>
      <c r="F32" s="67"/>
      <c r="G32" s="71"/>
      <c r="H32" s="46"/>
      <c r="I32" s="33"/>
    </row>
    <row r="33" spans="1:9" ht="14.45" customHeight="1">
      <c r="A33" s="37" t="s">
        <v>2255</v>
      </c>
      <c r="B33" s="25" t="s">
        <v>1340</v>
      </c>
      <c r="C33" s="2" t="s">
        <v>1341</v>
      </c>
      <c r="D33" s="7">
        <v>1</v>
      </c>
      <c r="E33" s="18" t="s">
        <v>9</v>
      </c>
      <c r="F33" s="51" t="s">
        <v>2040</v>
      </c>
      <c r="G33" s="62">
        <v>1</v>
      </c>
      <c r="H33" s="56">
        <f t="shared" ref="H33:H45" si="4">B33-F33</f>
        <v>10437</v>
      </c>
      <c r="I33" s="33">
        <f t="shared" ref="I33:I45" si="5">(B33-F33)/F33</f>
        <v>0.83209758430997371</v>
      </c>
    </row>
    <row r="34" spans="1:9" ht="14.45" customHeight="1">
      <c r="A34" s="37" t="s">
        <v>1580</v>
      </c>
      <c r="B34" s="25" t="s">
        <v>1342</v>
      </c>
      <c r="C34" s="81" t="s">
        <v>185</v>
      </c>
      <c r="D34" s="2" t="s">
        <v>355</v>
      </c>
      <c r="E34" s="18" t="s">
        <v>745</v>
      </c>
      <c r="F34" s="23" t="s">
        <v>2041</v>
      </c>
      <c r="G34" s="24">
        <v>9.0999999999999998E-2</v>
      </c>
      <c r="H34" s="56">
        <f t="shared" si="4"/>
        <v>-21</v>
      </c>
      <c r="I34" s="33">
        <f t="shared" si="5"/>
        <v>-1.8437225636523266E-2</v>
      </c>
    </row>
    <row r="35" spans="1:9" ht="14.45" customHeight="1">
      <c r="A35" s="37" t="s">
        <v>1581</v>
      </c>
      <c r="B35" s="25" t="s">
        <v>1343</v>
      </c>
      <c r="C35" s="2" t="s">
        <v>1344</v>
      </c>
      <c r="D35" s="2" t="s">
        <v>443</v>
      </c>
      <c r="E35" s="18" t="s">
        <v>196</v>
      </c>
      <c r="F35" s="23" t="s">
        <v>2042</v>
      </c>
      <c r="G35" s="24">
        <v>4.9000000000000002E-2</v>
      </c>
      <c r="H35" s="56">
        <f t="shared" si="4"/>
        <v>-66</v>
      </c>
      <c r="I35" s="33">
        <f t="shared" si="5"/>
        <v>-0.10784313725490197</v>
      </c>
    </row>
    <row r="36" spans="1:9" ht="14.45" customHeight="1">
      <c r="A36" s="37" t="s">
        <v>1582</v>
      </c>
      <c r="B36" s="25" t="s">
        <v>1345</v>
      </c>
      <c r="C36" s="2" t="s">
        <v>1346</v>
      </c>
      <c r="D36" s="2" t="s">
        <v>1057</v>
      </c>
      <c r="E36" s="18" t="s">
        <v>565</v>
      </c>
      <c r="F36" s="23" t="s">
        <v>2043</v>
      </c>
      <c r="G36" s="24">
        <v>0.111</v>
      </c>
      <c r="H36" s="56">
        <f t="shared" si="4"/>
        <v>814</v>
      </c>
      <c r="I36" s="33">
        <f t="shared" si="5"/>
        <v>0.58645533141210371</v>
      </c>
    </row>
    <row r="37" spans="1:9" ht="14.45" customHeight="1">
      <c r="A37" s="37" t="s">
        <v>1583</v>
      </c>
      <c r="B37" s="25" t="s">
        <v>1347</v>
      </c>
      <c r="C37" s="2" t="s">
        <v>1348</v>
      </c>
      <c r="D37" s="2" t="s">
        <v>109</v>
      </c>
      <c r="E37" s="18" t="s">
        <v>383</v>
      </c>
      <c r="F37" s="23" t="s">
        <v>2044</v>
      </c>
      <c r="G37" s="24">
        <v>0.10800000000000001</v>
      </c>
      <c r="H37" s="56">
        <f t="shared" si="4"/>
        <v>770</v>
      </c>
      <c r="I37" s="33">
        <f t="shared" si="5"/>
        <v>0.56994818652849744</v>
      </c>
    </row>
    <row r="38" spans="1:9" ht="14.45" customHeight="1">
      <c r="A38" s="37" t="s">
        <v>1584</v>
      </c>
      <c r="B38" s="25" t="s">
        <v>1349</v>
      </c>
      <c r="C38" s="2" t="s">
        <v>1350</v>
      </c>
      <c r="D38" s="2" t="s">
        <v>187</v>
      </c>
      <c r="E38" s="18" t="s">
        <v>737</v>
      </c>
      <c r="F38" s="23" t="s">
        <v>2045</v>
      </c>
      <c r="G38" s="24">
        <v>0.17300000000000001</v>
      </c>
      <c r="H38" s="56">
        <f t="shared" si="4"/>
        <v>163</v>
      </c>
      <c r="I38" s="33">
        <f t="shared" si="5"/>
        <v>7.5080608014739758E-2</v>
      </c>
    </row>
    <row r="39" spans="1:9" ht="14.45" customHeight="1">
      <c r="A39" s="37" t="s">
        <v>1585</v>
      </c>
      <c r="B39" s="25" t="s">
        <v>1351</v>
      </c>
      <c r="C39" s="2" t="s">
        <v>1352</v>
      </c>
      <c r="D39" s="2" t="s">
        <v>1353</v>
      </c>
      <c r="E39" s="18" t="s">
        <v>902</v>
      </c>
      <c r="F39" s="23" t="s">
        <v>2046</v>
      </c>
      <c r="G39" s="24">
        <v>0.18600000000000003</v>
      </c>
      <c r="H39" s="56">
        <f t="shared" si="4"/>
        <v>2201</v>
      </c>
      <c r="I39" s="33">
        <f t="shared" si="5"/>
        <v>0.94463519313304722</v>
      </c>
    </row>
    <row r="40" spans="1:9" ht="14.45" customHeight="1">
      <c r="A40" s="37" t="s">
        <v>1586</v>
      </c>
      <c r="B40" s="25" t="s">
        <v>1354</v>
      </c>
      <c r="C40" s="2" t="s">
        <v>882</v>
      </c>
      <c r="D40" s="2" t="s">
        <v>122</v>
      </c>
      <c r="E40" s="18" t="s">
        <v>565</v>
      </c>
      <c r="F40" s="23" t="s">
        <v>2047</v>
      </c>
      <c r="G40" s="24">
        <v>0.10300000000000001</v>
      </c>
      <c r="H40" s="56">
        <f t="shared" si="4"/>
        <v>2062</v>
      </c>
      <c r="I40" s="33">
        <f t="shared" si="5"/>
        <v>1.6034214618973561</v>
      </c>
    </row>
    <row r="41" spans="1:9" ht="14.45" customHeight="1">
      <c r="A41" s="37" t="s">
        <v>1587</v>
      </c>
      <c r="B41" s="25" t="s">
        <v>1355</v>
      </c>
      <c r="C41" s="2" t="s">
        <v>1356</v>
      </c>
      <c r="D41" s="2" t="s">
        <v>1357</v>
      </c>
      <c r="E41" s="18" t="s">
        <v>1226</v>
      </c>
      <c r="F41" s="23" t="s">
        <v>2048</v>
      </c>
      <c r="G41" s="24">
        <v>0.114</v>
      </c>
      <c r="H41" s="56">
        <f t="shared" si="4"/>
        <v>2161</v>
      </c>
      <c r="I41" s="33">
        <f t="shared" si="5"/>
        <v>1.5154277699859748</v>
      </c>
    </row>
    <row r="42" spans="1:9" ht="14.45" customHeight="1">
      <c r="A42" s="37" t="s">
        <v>1588</v>
      </c>
      <c r="B42" s="25" t="s">
        <v>1358</v>
      </c>
      <c r="C42" s="2" t="s">
        <v>1201</v>
      </c>
      <c r="D42" s="2" t="s">
        <v>646</v>
      </c>
      <c r="E42" s="18" t="s">
        <v>745</v>
      </c>
      <c r="F42" s="23" t="s">
        <v>2049</v>
      </c>
      <c r="G42" s="24">
        <v>3.7000000000000005E-2</v>
      </c>
      <c r="H42" s="56">
        <f t="shared" si="4"/>
        <v>1189</v>
      </c>
      <c r="I42" s="33">
        <f t="shared" si="5"/>
        <v>2.5904139433551197</v>
      </c>
    </row>
    <row r="43" spans="1:9" ht="14.45" customHeight="1">
      <c r="A43" s="37" t="s">
        <v>1589</v>
      </c>
      <c r="B43" s="25" t="s">
        <v>1359</v>
      </c>
      <c r="C43" s="2" t="s">
        <v>1360</v>
      </c>
      <c r="D43" s="2" t="s">
        <v>251</v>
      </c>
      <c r="E43" s="18" t="s">
        <v>745</v>
      </c>
      <c r="F43" s="23" t="s">
        <v>2050</v>
      </c>
      <c r="G43" s="24">
        <v>0.03</v>
      </c>
      <c r="H43" s="56">
        <f t="shared" si="4"/>
        <v>1164</v>
      </c>
      <c r="I43" s="33">
        <f t="shared" si="5"/>
        <v>3.0551181102362204</v>
      </c>
    </row>
    <row r="44" spans="1:9" ht="14.45" customHeight="1">
      <c r="A44" s="37" t="s">
        <v>1602</v>
      </c>
      <c r="B44" s="53">
        <v>67219</v>
      </c>
      <c r="C44" s="2" t="s">
        <v>2174</v>
      </c>
      <c r="D44" s="2" t="s">
        <v>9</v>
      </c>
      <c r="E44" s="18" t="s">
        <v>9</v>
      </c>
      <c r="F44" s="60">
        <v>47240</v>
      </c>
      <c r="G44" s="24" t="s">
        <v>9</v>
      </c>
      <c r="H44" s="52">
        <f t="shared" si="4"/>
        <v>19979</v>
      </c>
      <c r="I44" s="33">
        <f t="shared" si="5"/>
        <v>0.42292548687552922</v>
      </c>
    </row>
    <row r="45" spans="1:9" ht="14.45" customHeight="1">
      <c r="A45" s="37" t="s">
        <v>2136</v>
      </c>
      <c r="B45" s="53">
        <v>86063</v>
      </c>
      <c r="C45" s="2" t="s">
        <v>2175</v>
      </c>
      <c r="D45" s="2" t="s">
        <v>9</v>
      </c>
      <c r="E45" s="18" t="s">
        <v>9</v>
      </c>
      <c r="F45" s="60">
        <v>64173</v>
      </c>
      <c r="G45" s="24" t="s">
        <v>9</v>
      </c>
      <c r="H45" s="52">
        <f t="shared" si="4"/>
        <v>21890</v>
      </c>
      <c r="I45" s="33">
        <f t="shared" si="5"/>
        <v>0.34110918922288191</v>
      </c>
    </row>
    <row r="46" spans="1:9" ht="3.75" customHeight="1">
      <c r="A46" s="37"/>
      <c r="B46" s="43"/>
      <c r="C46" s="44"/>
      <c r="D46" s="44"/>
      <c r="E46" s="22"/>
      <c r="F46" s="45"/>
      <c r="G46" s="33"/>
      <c r="H46" s="57"/>
      <c r="I46" s="33"/>
    </row>
    <row r="47" spans="1:9" ht="14.45" customHeight="1">
      <c r="A47" s="37" t="s">
        <v>1603</v>
      </c>
      <c r="B47" s="53">
        <v>24732</v>
      </c>
      <c r="C47" s="2" t="s">
        <v>2176</v>
      </c>
      <c r="D47" s="2" t="s">
        <v>9</v>
      </c>
      <c r="E47" s="18" t="s">
        <v>9</v>
      </c>
      <c r="F47" s="60">
        <v>18020</v>
      </c>
      <c r="G47" s="24" t="s">
        <v>9</v>
      </c>
      <c r="H47" s="52">
        <f>B47-F47</f>
        <v>6712</v>
      </c>
      <c r="I47" s="33">
        <f>(B47-F47)/F47</f>
        <v>0.37247502774694785</v>
      </c>
    </row>
    <row r="48" spans="1:9" ht="3.75" customHeight="1">
      <c r="A48" s="37"/>
      <c r="B48" s="43"/>
      <c r="C48" s="44"/>
      <c r="D48" s="119"/>
      <c r="E48" s="22"/>
      <c r="F48" s="45"/>
      <c r="G48" s="33"/>
      <c r="H48" s="57"/>
      <c r="I48" s="33"/>
    </row>
    <row r="49" spans="1:9" ht="14.45" customHeight="1">
      <c r="A49" s="37" t="s">
        <v>2253</v>
      </c>
      <c r="B49" s="53">
        <v>30292</v>
      </c>
      <c r="C49" s="115" t="s">
        <v>2177</v>
      </c>
      <c r="D49" s="74" t="s">
        <v>9</v>
      </c>
      <c r="E49" s="22" t="s">
        <v>9</v>
      </c>
      <c r="F49" s="60">
        <v>23520</v>
      </c>
      <c r="G49" s="24" t="s">
        <v>9</v>
      </c>
      <c r="H49" s="52">
        <f>B49-F49</f>
        <v>6772</v>
      </c>
      <c r="I49" s="33">
        <f>(B49-F49)/F49</f>
        <v>0.2879251700680272</v>
      </c>
    </row>
    <row r="50" spans="1:9" ht="14.45" customHeight="1">
      <c r="A50" s="37" t="s">
        <v>2137</v>
      </c>
      <c r="B50" s="53">
        <v>47975</v>
      </c>
      <c r="C50" s="115" t="s">
        <v>2178</v>
      </c>
      <c r="D50" s="74" t="s">
        <v>9</v>
      </c>
      <c r="E50" s="22" t="s">
        <v>9</v>
      </c>
      <c r="F50" s="60">
        <v>38719</v>
      </c>
      <c r="G50" s="24" t="s">
        <v>9</v>
      </c>
      <c r="H50" s="52">
        <f>B50-F50</f>
        <v>9256</v>
      </c>
      <c r="I50" s="33">
        <f>(B50-F50)/F50</f>
        <v>0.23905576073762236</v>
      </c>
    </row>
    <row r="51" spans="1:9" ht="14.45" customHeight="1">
      <c r="A51" s="37" t="s">
        <v>2138</v>
      </c>
      <c r="B51" s="53">
        <v>39562</v>
      </c>
      <c r="C51" s="115" t="s">
        <v>2179</v>
      </c>
      <c r="D51" s="74" t="s">
        <v>9</v>
      </c>
      <c r="E51" s="22" t="s">
        <v>9</v>
      </c>
      <c r="F51" s="60">
        <v>31431</v>
      </c>
      <c r="G51" s="24" t="s">
        <v>9</v>
      </c>
      <c r="H51" s="52">
        <f>B51-F51</f>
        <v>8131</v>
      </c>
      <c r="I51" s="33">
        <f>(B51-F51)/F51</f>
        <v>0.25869364640005088</v>
      </c>
    </row>
    <row r="52" spans="1:9" ht="14.45" customHeight="1">
      <c r="A52" s="37"/>
      <c r="B52" s="25"/>
      <c r="C52" s="10"/>
      <c r="D52" s="74"/>
      <c r="E52" s="22"/>
      <c r="F52" s="23"/>
      <c r="G52" s="24"/>
      <c r="H52" s="56"/>
      <c r="I52" s="33"/>
    </row>
    <row r="53" spans="1:9" s="93" customFormat="1" ht="27" customHeight="1">
      <c r="A53" s="36" t="s">
        <v>2139</v>
      </c>
      <c r="B53" s="40" t="s">
        <v>0</v>
      </c>
      <c r="C53" s="6" t="s">
        <v>0</v>
      </c>
      <c r="D53" s="89"/>
      <c r="E53" s="17"/>
      <c r="F53" s="78"/>
      <c r="G53" s="27"/>
      <c r="H53" s="58"/>
      <c r="I53" s="34"/>
    </row>
    <row r="54" spans="1:9" ht="14.45" customHeight="1">
      <c r="A54" s="37" t="s">
        <v>2256</v>
      </c>
      <c r="B54" s="25" t="s">
        <v>9</v>
      </c>
      <c r="C54" s="2" t="s">
        <v>9</v>
      </c>
      <c r="D54" s="2" t="s">
        <v>86</v>
      </c>
      <c r="E54" s="18" t="s">
        <v>565</v>
      </c>
      <c r="F54" s="25" t="s">
        <v>9</v>
      </c>
      <c r="G54" s="24">
        <v>0.13800000000000001</v>
      </c>
      <c r="H54" s="56" t="s">
        <v>9</v>
      </c>
      <c r="I54" s="33">
        <f t="shared" ref="I54:I62" si="6">D54-G54</f>
        <v>-3.5000000000000017E-2</v>
      </c>
    </row>
    <row r="55" spans="1:9" ht="14.45" customHeight="1">
      <c r="A55" s="37" t="s">
        <v>188</v>
      </c>
      <c r="B55" s="25" t="s">
        <v>9</v>
      </c>
      <c r="C55" s="2" t="s">
        <v>9</v>
      </c>
      <c r="D55" s="2" t="s">
        <v>1136</v>
      </c>
      <c r="E55" s="18" t="s">
        <v>741</v>
      </c>
      <c r="F55" s="25" t="s">
        <v>9</v>
      </c>
      <c r="G55" s="24">
        <v>0.17199999999999999</v>
      </c>
      <c r="H55" s="56" t="s">
        <v>9</v>
      </c>
      <c r="I55" s="33">
        <f t="shared" si="6"/>
        <v>-3.2999999999999974E-2</v>
      </c>
    </row>
    <row r="56" spans="1:9" ht="14.45" customHeight="1">
      <c r="A56" s="37" t="s">
        <v>190</v>
      </c>
      <c r="B56" s="25" t="s">
        <v>9</v>
      </c>
      <c r="C56" s="2" t="s">
        <v>9</v>
      </c>
      <c r="D56" s="2" t="s">
        <v>703</v>
      </c>
      <c r="E56" s="18" t="s">
        <v>1361</v>
      </c>
      <c r="F56" s="25" t="s">
        <v>9</v>
      </c>
      <c r="G56" s="24">
        <v>0.18099999999999999</v>
      </c>
      <c r="H56" s="56" t="s">
        <v>9</v>
      </c>
      <c r="I56" s="33">
        <f t="shared" si="6"/>
        <v>-9.9999999999999811E-3</v>
      </c>
    </row>
    <row r="57" spans="1:9" ht="14.45" customHeight="1">
      <c r="A57" s="37" t="s">
        <v>2257</v>
      </c>
      <c r="B57" s="25" t="s">
        <v>9</v>
      </c>
      <c r="C57" s="2" t="s">
        <v>9</v>
      </c>
      <c r="D57" s="2" t="s">
        <v>149</v>
      </c>
      <c r="E57" s="18" t="s">
        <v>383</v>
      </c>
      <c r="F57" s="25" t="s">
        <v>9</v>
      </c>
      <c r="G57" s="24">
        <v>9.2999999999999999E-2</v>
      </c>
      <c r="H57" s="56" t="s">
        <v>9</v>
      </c>
      <c r="I57" s="33">
        <f t="shared" si="6"/>
        <v>-2.7999999999999997E-2</v>
      </c>
    </row>
    <row r="58" spans="1:9" ht="14.45" customHeight="1">
      <c r="A58" s="37" t="s">
        <v>188</v>
      </c>
      <c r="B58" s="25" t="s">
        <v>9</v>
      </c>
      <c r="C58" s="2" t="s">
        <v>9</v>
      </c>
      <c r="D58" s="2" t="s">
        <v>171</v>
      </c>
      <c r="E58" s="18" t="s">
        <v>912</v>
      </c>
      <c r="F58" s="25" t="s">
        <v>9</v>
      </c>
      <c r="G58" s="24">
        <v>0.109</v>
      </c>
      <c r="H58" s="56" t="s">
        <v>9</v>
      </c>
      <c r="I58" s="33">
        <f t="shared" si="6"/>
        <v>-2.6999999999999996E-2</v>
      </c>
    </row>
    <row r="59" spans="1:9" ht="14.45" customHeight="1">
      <c r="A59" s="37" t="s">
        <v>190</v>
      </c>
      <c r="B59" s="25" t="s">
        <v>9</v>
      </c>
      <c r="C59" s="2" t="s">
        <v>9</v>
      </c>
      <c r="D59" s="2" t="s">
        <v>461</v>
      </c>
      <c r="E59" s="18" t="s">
        <v>1362</v>
      </c>
      <c r="F59" s="25" t="s">
        <v>9</v>
      </c>
      <c r="G59" s="24">
        <v>0.10299999999999999</v>
      </c>
      <c r="H59" s="56" t="s">
        <v>9</v>
      </c>
      <c r="I59" s="33">
        <f t="shared" si="6"/>
        <v>5.0000000000000044E-3</v>
      </c>
    </row>
    <row r="60" spans="1:9" ht="14.45" customHeight="1">
      <c r="A60" s="37" t="s">
        <v>2314</v>
      </c>
      <c r="B60" s="25" t="s">
        <v>9</v>
      </c>
      <c r="C60" s="2" t="s">
        <v>9</v>
      </c>
      <c r="D60" s="2" t="s">
        <v>1363</v>
      </c>
      <c r="E60" s="18" t="s">
        <v>1364</v>
      </c>
      <c r="F60" s="25" t="s">
        <v>9</v>
      </c>
      <c r="G60" s="24">
        <v>0.29699999999999999</v>
      </c>
      <c r="H60" s="56" t="s">
        <v>9</v>
      </c>
      <c r="I60" s="33">
        <f t="shared" si="6"/>
        <v>-0.10699999999999998</v>
      </c>
    </row>
    <row r="61" spans="1:9" ht="14.45" customHeight="1">
      <c r="A61" s="37" t="s">
        <v>188</v>
      </c>
      <c r="B61" s="25" t="s">
        <v>9</v>
      </c>
      <c r="C61" s="2" t="s">
        <v>9</v>
      </c>
      <c r="D61" s="2" t="s">
        <v>1365</v>
      </c>
      <c r="E61" s="18" t="s">
        <v>1366</v>
      </c>
      <c r="F61" s="25" t="s">
        <v>9</v>
      </c>
      <c r="G61" s="24">
        <v>0.34799999999999998</v>
      </c>
      <c r="H61" s="56" t="s">
        <v>9</v>
      </c>
      <c r="I61" s="33">
        <f t="shared" si="6"/>
        <v>-9.2999999999999972E-2</v>
      </c>
    </row>
    <row r="62" spans="1:9" ht="14.45" customHeight="1">
      <c r="A62" s="37" t="s">
        <v>190</v>
      </c>
      <c r="B62" s="25" t="s">
        <v>9</v>
      </c>
      <c r="C62" s="2" t="s">
        <v>9</v>
      </c>
      <c r="D62" s="2" t="s">
        <v>1367</v>
      </c>
      <c r="E62" s="18" t="s">
        <v>1368</v>
      </c>
      <c r="F62" s="25" t="s">
        <v>9</v>
      </c>
      <c r="G62" s="24">
        <v>0.39300000000000002</v>
      </c>
      <c r="H62" s="56" t="s">
        <v>9</v>
      </c>
      <c r="I62" s="33">
        <f t="shared" si="6"/>
        <v>6.4000000000000001E-2</v>
      </c>
    </row>
    <row r="63" spans="1:9" ht="3.75" customHeight="1">
      <c r="A63" s="37"/>
      <c r="B63" s="43"/>
      <c r="C63" s="44"/>
      <c r="D63" s="44"/>
      <c r="E63" s="22"/>
      <c r="F63" s="45"/>
      <c r="G63" s="33"/>
      <c r="H63" s="57"/>
      <c r="I63" s="33"/>
    </row>
    <row r="64" spans="1:9" ht="14.45" customHeight="1">
      <c r="A64" s="37" t="s">
        <v>2313</v>
      </c>
      <c r="B64" s="25" t="s">
        <v>9</v>
      </c>
      <c r="C64" s="2" t="s">
        <v>9</v>
      </c>
      <c r="D64" s="2" t="s">
        <v>178</v>
      </c>
      <c r="E64" s="18" t="s">
        <v>737</v>
      </c>
      <c r="F64" s="25" t="s">
        <v>9</v>
      </c>
      <c r="G64" s="24">
        <v>0.16200000000000001</v>
      </c>
      <c r="H64" s="56" t="s">
        <v>9</v>
      </c>
      <c r="I64" s="33">
        <f>D64-G64</f>
        <v>-2.4999999999999994E-2</v>
      </c>
    </row>
    <row r="65" spans="1:9" ht="14.45" customHeight="1">
      <c r="A65" s="37" t="s">
        <v>2315</v>
      </c>
      <c r="B65" s="25" t="s">
        <v>9</v>
      </c>
      <c r="C65" s="2" t="s">
        <v>9</v>
      </c>
      <c r="D65" s="2" t="s">
        <v>867</v>
      </c>
      <c r="E65" s="18" t="s">
        <v>741</v>
      </c>
      <c r="F65" s="25" t="s">
        <v>9</v>
      </c>
      <c r="G65" s="24">
        <v>0.16200000000000001</v>
      </c>
      <c r="H65" s="56" t="s">
        <v>9</v>
      </c>
      <c r="I65" s="33">
        <f>D65-G65</f>
        <v>-1.0000000000000009E-3</v>
      </c>
    </row>
    <row r="66" spans="1:9" ht="14.45" customHeight="1">
      <c r="A66" s="37" t="s">
        <v>2316</v>
      </c>
      <c r="B66" s="25" t="s">
        <v>9</v>
      </c>
      <c r="C66" s="2" t="s">
        <v>9</v>
      </c>
      <c r="D66" s="2" t="s">
        <v>139</v>
      </c>
      <c r="E66" s="18" t="s">
        <v>602</v>
      </c>
      <c r="F66" s="25" t="s">
        <v>9</v>
      </c>
      <c r="G66" s="24">
        <v>0.16200000000000001</v>
      </c>
      <c r="H66" s="56" t="s">
        <v>9</v>
      </c>
      <c r="I66" s="33">
        <f>D66-G66</f>
        <v>-3.5000000000000003E-2</v>
      </c>
    </row>
    <row r="67" spans="1:9" ht="14.45" customHeight="1">
      <c r="A67" s="37" t="s">
        <v>2317</v>
      </c>
      <c r="B67" s="25" t="s">
        <v>9</v>
      </c>
      <c r="C67" s="2" t="s">
        <v>9</v>
      </c>
      <c r="D67" s="2" t="s">
        <v>184</v>
      </c>
      <c r="E67" s="18" t="s">
        <v>1235</v>
      </c>
      <c r="F67" s="25" t="s">
        <v>9</v>
      </c>
      <c r="G67" s="24">
        <v>0.13200000000000001</v>
      </c>
      <c r="H67" s="56" t="s">
        <v>9</v>
      </c>
      <c r="I67" s="33">
        <f>D67-G67</f>
        <v>-5.3000000000000005E-2</v>
      </c>
    </row>
    <row r="68" spans="1:9" ht="14.45" customHeight="1">
      <c r="A68" s="106" t="s">
        <v>2318</v>
      </c>
      <c r="B68" s="107" t="s">
        <v>9</v>
      </c>
      <c r="C68" s="108" t="s">
        <v>9</v>
      </c>
      <c r="D68" s="108" t="s">
        <v>743</v>
      </c>
      <c r="E68" s="109" t="s">
        <v>1233</v>
      </c>
      <c r="F68" s="107" t="s">
        <v>9</v>
      </c>
      <c r="G68" s="64">
        <v>0.29799999999999999</v>
      </c>
      <c r="H68" s="56" t="s">
        <v>9</v>
      </c>
      <c r="I68" s="68">
        <f>D68-G68</f>
        <v>-8.0000000000000071E-3</v>
      </c>
    </row>
    <row r="69" spans="1:9" ht="14.45" customHeight="1">
      <c r="A69" s="103"/>
      <c r="B69" s="111"/>
      <c r="C69" s="74"/>
      <c r="D69" s="74"/>
      <c r="E69" s="91"/>
      <c r="F69" s="51"/>
      <c r="G69" s="62"/>
      <c r="H69" s="104"/>
      <c r="I69" s="105"/>
    </row>
    <row r="70" spans="1:9" s="93" customFormat="1" ht="15" customHeight="1">
      <c r="A70" s="92" t="s">
        <v>6</v>
      </c>
      <c r="B70" s="112" t="s">
        <v>0</v>
      </c>
      <c r="C70" s="77" t="s">
        <v>0</v>
      </c>
      <c r="D70" s="77" t="s">
        <v>0</v>
      </c>
      <c r="E70" s="113" t="s">
        <v>0</v>
      </c>
      <c r="F70" s="90"/>
      <c r="G70" s="91"/>
      <c r="H70" s="54"/>
      <c r="I70" s="91"/>
    </row>
    <row r="71" spans="1:9" ht="14.45" customHeight="1">
      <c r="A71" s="37" t="s">
        <v>2247</v>
      </c>
      <c r="B71" s="25" t="s">
        <v>1236</v>
      </c>
      <c r="C71" s="1" t="s">
        <v>1237</v>
      </c>
      <c r="D71" s="114">
        <v>1</v>
      </c>
      <c r="E71" s="18" t="s">
        <v>9</v>
      </c>
      <c r="F71" s="23" t="s">
        <v>1989</v>
      </c>
      <c r="G71" s="24">
        <v>1</v>
      </c>
      <c r="H71" s="56">
        <f>B71-F71</f>
        <v>32755</v>
      </c>
      <c r="I71" s="33">
        <f>(B71-F71)/F71</f>
        <v>0.69363855829909793</v>
      </c>
    </row>
    <row r="72" spans="1:9" ht="14.45" customHeight="1">
      <c r="A72" s="37" t="s">
        <v>1514</v>
      </c>
      <c r="B72" s="25" t="s">
        <v>1238</v>
      </c>
      <c r="C72" s="2" t="s">
        <v>1239</v>
      </c>
      <c r="D72" s="2" t="s">
        <v>1240</v>
      </c>
      <c r="E72" s="18" t="s">
        <v>745</v>
      </c>
      <c r="F72" s="23" t="s">
        <v>1990</v>
      </c>
      <c r="G72" s="24">
        <v>0.64400000000000002</v>
      </c>
      <c r="H72" s="56">
        <f>B72-F72</f>
        <v>24690</v>
      </c>
      <c r="I72" s="33">
        <f>(B72-F72)/F72</f>
        <v>0.81203749383325108</v>
      </c>
    </row>
    <row r="73" spans="1:9" ht="14.45" customHeight="1">
      <c r="A73" s="37" t="s">
        <v>1516</v>
      </c>
      <c r="B73" s="25" t="s">
        <v>1241</v>
      </c>
      <c r="C73" s="2" t="s">
        <v>1242</v>
      </c>
      <c r="D73" s="2" t="s">
        <v>245</v>
      </c>
      <c r="E73" s="18" t="s">
        <v>745</v>
      </c>
      <c r="F73" s="23" t="s">
        <v>1991</v>
      </c>
      <c r="G73" s="24">
        <v>0.63900000000000001</v>
      </c>
      <c r="H73" s="56">
        <f>B73-F73</f>
        <v>24551</v>
      </c>
      <c r="I73" s="33">
        <f>(B73-F73)/F73</f>
        <v>0.81364751110227351</v>
      </c>
    </row>
    <row r="74" spans="1:9" ht="14.45" customHeight="1">
      <c r="A74" s="37" t="s">
        <v>1518</v>
      </c>
      <c r="B74" s="25" t="s">
        <v>1243</v>
      </c>
      <c r="C74" s="81" t="s">
        <v>1244</v>
      </c>
      <c r="D74" s="2" t="s">
        <v>1245</v>
      </c>
      <c r="E74" s="18" t="s">
        <v>745</v>
      </c>
      <c r="F74" s="23" t="s">
        <v>1992</v>
      </c>
      <c r="G74" s="24">
        <v>0.58899999999999997</v>
      </c>
      <c r="H74" s="56">
        <f>B74-F74</f>
        <v>21565</v>
      </c>
      <c r="I74" s="33">
        <f>(B74-F74)/F74</f>
        <v>0.77524535356077218</v>
      </c>
    </row>
    <row r="75" spans="1:9" ht="14.45" customHeight="1">
      <c r="A75" s="37" t="s">
        <v>1520</v>
      </c>
      <c r="B75" s="25" t="s">
        <v>1246</v>
      </c>
      <c r="C75" s="2" t="s">
        <v>1182</v>
      </c>
      <c r="D75" s="2" t="s">
        <v>251</v>
      </c>
      <c r="E75" s="18" t="s">
        <v>795</v>
      </c>
      <c r="F75" s="23" t="s">
        <v>1993</v>
      </c>
      <c r="G75" s="24">
        <v>0.05</v>
      </c>
      <c r="H75" s="56">
        <f>B75-F75</f>
        <v>2986</v>
      </c>
      <c r="I75" s="33">
        <f>(B75-F75)/F75</f>
        <v>1.2668646584641494</v>
      </c>
    </row>
    <row r="76" spans="1:9" ht="14.45" customHeight="1">
      <c r="A76" s="37" t="s">
        <v>2115</v>
      </c>
      <c r="B76" s="25" t="s">
        <v>9</v>
      </c>
      <c r="C76" s="2" t="s">
        <v>9</v>
      </c>
      <c r="D76" s="2" t="s">
        <v>547</v>
      </c>
      <c r="E76" s="18" t="s">
        <v>739</v>
      </c>
      <c r="F76" s="25" t="s">
        <v>9</v>
      </c>
      <c r="G76" s="24">
        <v>7.8E-2</v>
      </c>
      <c r="H76" s="8" t="s">
        <v>9</v>
      </c>
      <c r="I76" s="33">
        <f>D76-G76</f>
        <v>2.0000000000000004E-2</v>
      </c>
    </row>
    <row r="77" spans="1:9" ht="14.45" customHeight="1">
      <c r="A77" s="37" t="s">
        <v>1522</v>
      </c>
      <c r="B77" s="25" t="s">
        <v>1247</v>
      </c>
      <c r="C77" s="2" t="s">
        <v>1248</v>
      </c>
      <c r="D77" s="2" t="s">
        <v>25</v>
      </c>
      <c r="E77" s="18" t="s">
        <v>52</v>
      </c>
      <c r="F77" s="23" t="s">
        <v>1994</v>
      </c>
      <c r="G77" s="24">
        <v>5.0000000000000001E-3</v>
      </c>
      <c r="H77" s="56">
        <f>B77-F77</f>
        <v>139</v>
      </c>
      <c r="I77" s="33">
        <f>(B77-F77)/F77</f>
        <v>0.60173160173160178</v>
      </c>
    </row>
    <row r="78" spans="1:9" ht="14.45" customHeight="1">
      <c r="A78" s="37" t="s">
        <v>1524</v>
      </c>
      <c r="B78" s="41" t="s">
        <v>1249</v>
      </c>
      <c r="C78" s="42" t="s">
        <v>1250</v>
      </c>
      <c r="D78" s="42" t="s">
        <v>1251</v>
      </c>
      <c r="E78" s="55" t="s">
        <v>745</v>
      </c>
      <c r="F78" s="50" t="s">
        <v>1995</v>
      </c>
      <c r="G78" s="61">
        <v>0.35600000000000004</v>
      </c>
      <c r="H78" s="56">
        <f>B78-F78</f>
        <v>8065</v>
      </c>
      <c r="I78" s="33">
        <f>(B78-F78)/F78</f>
        <v>0.47957424035202473</v>
      </c>
    </row>
    <row r="79" spans="1:9" ht="3.75" customHeight="1">
      <c r="A79" s="37"/>
      <c r="B79" s="43"/>
      <c r="C79" s="44"/>
      <c r="D79" s="44"/>
      <c r="E79" s="22"/>
      <c r="F79" s="45"/>
      <c r="G79" s="33"/>
      <c r="H79" s="57"/>
      <c r="I79" s="33"/>
    </row>
    <row r="80" spans="1:9" ht="14.45" customHeight="1">
      <c r="A80" s="37" t="s">
        <v>2248</v>
      </c>
      <c r="B80" s="21" t="s">
        <v>1252</v>
      </c>
      <c r="C80" s="1" t="s">
        <v>1253</v>
      </c>
      <c r="D80" s="7">
        <v>1</v>
      </c>
      <c r="E80" s="16" t="s">
        <v>9</v>
      </c>
      <c r="F80" s="51" t="s">
        <v>1996</v>
      </c>
      <c r="G80" s="62">
        <v>1</v>
      </c>
      <c r="H80" s="56">
        <f>B80-F80</f>
        <v>18238</v>
      </c>
      <c r="I80" s="33">
        <f>(B80-F80)/F80</f>
        <v>0.78632404932310085</v>
      </c>
    </row>
    <row r="81" spans="1:9" ht="14.45" customHeight="1">
      <c r="A81" s="37" t="s">
        <v>1514</v>
      </c>
      <c r="B81" s="25" t="s">
        <v>1254</v>
      </c>
      <c r="C81" s="81" t="s">
        <v>2291</v>
      </c>
      <c r="D81" s="2" t="s">
        <v>1255</v>
      </c>
      <c r="E81" s="18" t="s">
        <v>1220</v>
      </c>
      <c r="F81" s="23" t="s">
        <v>1997</v>
      </c>
      <c r="G81" s="24">
        <v>0.60799999999999998</v>
      </c>
      <c r="H81" s="56">
        <f>B81-F81</f>
        <v>11714</v>
      </c>
      <c r="I81" s="33">
        <f>(B81-F81)/F81</f>
        <v>0.83066231740178698</v>
      </c>
    </row>
    <row r="82" spans="1:9" ht="14.45" customHeight="1">
      <c r="A82" s="37" t="s">
        <v>1516</v>
      </c>
      <c r="B82" s="25" t="s">
        <v>1256</v>
      </c>
      <c r="C82" s="2" t="s">
        <v>1257</v>
      </c>
      <c r="D82" s="2" t="s">
        <v>1258</v>
      </c>
      <c r="E82" s="18" t="s">
        <v>1220</v>
      </c>
      <c r="F82" s="23" t="s">
        <v>1998</v>
      </c>
      <c r="G82" s="24">
        <v>0.60699999999999998</v>
      </c>
      <c r="H82" s="56">
        <f>B82-F82</f>
        <v>11683</v>
      </c>
      <c r="I82" s="33">
        <f>(B82-F82)/F82</f>
        <v>0.83040727841353335</v>
      </c>
    </row>
    <row r="83" spans="1:9" ht="14.45" customHeight="1">
      <c r="A83" s="37" t="s">
        <v>1518</v>
      </c>
      <c r="B83" s="25" t="s">
        <v>1259</v>
      </c>
      <c r="C83" s="2" t="s">
        <v>1260</v>
      </c>
      <c r="D83" s="2" t="s">
        <v>1261</v>
      </c>
      <c r="E83" s="18" t="s">
        <v>1226</v>
      </c>
      <c r="F83" s="23" t="s">
        <v>1999</v>
      </c>
      <c r="G83" s="24">
        <v>0.56000000000000005</v>
      </c>
      <c r="H83" s="56">
        <f>B83-F83</f>
        <v>10458</v>
      </c>
      <c r="I83" s="33">
        <f>(B83-F83)/F83</f>
        <v>0.80508083140877595</v>
      </c>
    </row>
    <row r="84" spans="1:9" ht="3.75" customHeight="1">
      <c r="A84" s="37"/>
      <c r="B84" s="43"/>
      <c r="C84" s="44"/>
      <c r="D84" s="44"/>
      <c r="E84" s="22"/>
      <c r="F84" s="45"/>
      <c r="G84" s="33"/>
      <c r="H84" s="57"/>
      <c r="I84" s="33"/>
    </row>
    <row r="85" spans="1:9" ht="14.45" customHeight="1">
      <c r="A85" s="37" t="s">
        <v>2249</v>
      </c>
      <c r="B85" s="25" t="s">
        <v>1262</v>
      </c>
      <c r="C85" s="2" t="s">
        <v>1072</v>
      </c>
      <c r="D85" s="7">
        <v>1</v>
      </c>
      <c r="E85" s="18" t="s">
        <v>9</v>
      </c>
      <c r="F85" s="23" t="s">
        <v>2000</v>
      </c>
      <c r="G85" s="24">
        <v>1</v>
      </c>
      <c r="H85" s="56">
        <f>B85-F85</f>
        <v>2539</v>
      </c>
      <c r="I85" s="33">
        <f>(B85-F85)/F85</f>
        <v>0.3239760112287865</v>
      </c>
    </row>
    <row r="86" spans="1:9" ht="14.45" customHeight="1">
      <c r="A86" s="37" t="s">
        <v>2118</v>
      </c>
      <c r="B86" s="25" t="s">
        <v>1263</v>
      </c>
      <c r="C86" s="81" t="s">
        <v>2289</v>
      </c>
      <c r="D86" s="2" t="s">
        <v>1264</v>
      </c>
      <c r="E86" s="18" t="s">
        <v>1265</v>
      </c>
      <c r="F86" s="23" t="s">
        <v>2001</v>
      </c>
      <c r="G86" s="24">
        <v>0.54799999999999993</v>
      </c>
      <c r="H86" s="56">
        <f>B86-F86</f>
        <v>2055</v>
      </c>
      <c r="I86" s="33">
        <f>(B86-F86)/F86</f>
        <v>0.47879776328052193</v>
      </c>
    </row>
    <row r="87" spans="1:9" ht="3.75" customHeight="1">
      <c r="A87" s="37"/>
      <c r="B87" s="43"/>
      <c r="C87" s="44"/>
      <c r="D87" s="44"/>
      <c r="E87" s="22"/>
      <c r="F87" s="45"/>
      <c r="G87" s="33"/>
      <c r="H87" s="57"/>
      <c r="I87" s="33"/>
    </row>
    <row r="88" spans="1:9" ht="14.45" customHeight="1">
      <c r="A88" s="37" t="s">
        <v>2250</v>
      </c>
      <c r="B88" s="25" t="s">
        <v>1266</v>
      </c>
      <c r="C88" s="2" t="s">
        <v>1267</v>
      </c>
      <c r="D88" s="7">
        <v>1</v>
      </c>
      <c r="E88" s="18" t="s">
        <v>9</v>
      </c>
      <c r="F88" s="30">
        <v>13742</v>
      </c>
      <c r="G88" s="24">
        <v>1</v>
      </c>
      <c r="H88" s="56">
        <f>B88-F88</f>
        <v>7065</v>
      </c>
      <c r="I88" s="33">
        <f>(B88-F88)/F88</f>
        <v>0.5141173046135934</v>
      </c>
    </row>
    <row r="89" spans="1:9" ht="14.45" customHeight="1">
      <c r="A89" s="37" t="s">
        <v>2118</v>
      </c>
      <c r="B89" s="25" t="s">
        <v>1268</v>
      </c>
      <c r="C89" s="2" t="s">
        <v>1269</v>
      </c>
      <c r="D89" s="2" t="s">
        <v>1270</v>
      </c>
      <c r="E89" s="18" t="s">
        <v>1233</v>
      </c>
      <c r="F89" s="30">
        <f>6177+617+2055</f>
        <v>8849</v>
      </c>
      <c r="G89" s="24">
        <f>F89/F88</f>
        <v>0.64393829136952407</v>
      </c>
      <c r="H89" s="56">
        <f>B89-F89</f>
        <v>5523</v>
      </c>
      <c r="I89" s="33">
        <f>(B89-F89)/F89</f>
        <v>0.62413832071420494</v>
      </c>
    </row>
    <row r="90" spans="1:9" ht="14.45" customHeight="1">
      <c r="A90" s="37"/>
      <c r="B90" s="25"/>
      <c r="C90" s="2"/>
      <c r="D90" s="2"/>
      <c r="E90" s="18"/>
      <c r="F90" s="23"/>
      <c r="G90" s="24"/>
      <c r="H90" s="56"/>
      <c r="I90" s="33"/>
    </row>
    <row r="91" spans="1:9" s="93" customFormat="1" ht="15" customHeight="1">
      <c r="A91" s="36" t="s">
        <v>2121</v>
      </c>
      <c r="B91" s="40" t="s">
        <v>0</v>
      </c>
      <c r="C91" s="6" t="s">
        <v>0</v>
      </c>
      <c r="D91" s="6" t="s">
        <v>0</v>
      </c>
      <c r="E91" s="17" t="s">
        <v>0</v>
      </c>
      <c r="F91" s="26" t="s">
        <v>0</v>
      </c>
      <c r="G91" s="27" t="s">
        <v>0</v>
      </c>
      <c r="H91" s="59"/>
      <c r="I91" s="118"/>
    </row>
    <row r="92" spans="1:9" ht="14.45" customHeight="1">
      <c r="A92" s="37" t="s">
        <v>1544</v>
      </c>
      <c r="B92" s="25" t="s">
        <v>1243</v>
      </c>
      <c r="C92" s="2" t="s">
        <v>1244</v>
      </c>
      <c r="D92" s="7">
        <v>1</v>
      </c>
      <c r="E92" s="18" t="s">
        <v>9</v>
      </c>
      <c r="F92" s="23" t="s">
        <v>1992</v>
      </c>
      <c r="G92" s="24">
        <v>1</v>
      </c>
      <c r="H92" s="56">
        <f t="shared" ref="H92:H105" si="7">B92-F92</f>
        <v>21565</v>
      </c>
      <c r="I92" s="33">
        <f t="shared" ref="I92:I105" si="8">(B92-F92)/F92</f>
        <v>0.77524535356077218</v>
      </c>
    </row>
    <row r="93" spans="1:9" ht="14.45" customHeight="1">
      <c r="A93" s="37" t="s">
        <v>1545</v>
      </c>
      <c r="B93" s="25" t="s">
        <v>1283</v>
      </c>
      <c r="C93" s="2" t="s">
        <v>159</v>
      </c>
      <c r="D93" s="2" t="s">
        <v>1093</v>
      </c>
      <c r="E93" s="18" t="s">
        <v>46</v>
      </c>
      <c r="F93" s="23" t="s">
        <v>2010</v>
      </c>
      <c r="G93" s="24">
        <v>9.0000000000000011E-3</v>
      </c>
      <c r="H93" s="56">
        <f t="shared" si="7"/>
        <v>235</v>
      </c>
      <c r="I93" s="33">
        <f t="shared" si="8"/>
        <v>0.89694656488549618</v>
      </c>
    </row>
    <row r="94" spans="1:9" ht="14.45" customHeight="1">
      <c r="A94" s="37" t="s">
        <v>1547</v>
      </c>
      <c r="B94" s="25" t="s">
        <v>1284</v>
      </c>
      <c r="C94" s="2" t="s">
        <v>694</v>
      </c>
      <c r="D94" s="2" t="s">
        <v>147</v>
      </c>
      <c r="E94" s="18" t="s">
        <v>746</v>
      </c>
      <c r="F94" s="23" t="s">
        <v>2011</v>
      </c>
      <c r="G94" s="24">
        <v>0.05</v>
      </c>
      <c r="H94" s="56">
        <f t="shared" si="7"/>
        <v>1753</v>
      </c>
      <c r="I94" s="33">
        <f t="shared" si="8"/>
        <v>1.2638788752703678</v>
      </c>
    </row>
    <row r="95" spans="1:9" ht="14.45" customHeight="1">
      <c r="A95" s="37" t="s">
        <v>1549</v>
      </c>
      <c r="B95" s="25" t="s">
        <v>1285</v>
      </c>
      <c r="C95" s="2" t="s">
        <v>1142</v>
      </c>
      <c r="D95" s="2" t="s">
        <v>676</v>
      </c>
      <c r="E95" s="18" t="s">
        <v>739</v>
      </c>
      <c r="F95" s="23" t="s">
        <v>2012</v>
      </c>
      <c r="G95" s="24">
        <v>0.11199999999999999</v>
      </c>
      <c r="H95" s="56">
        <f t="shared" si="7"/>
        <v>1140</v>
      </c>
      <c r="I95" s="33">
        <f t="shared" si="8"/>
        <v>0.36608863198458574</v>
      </c>
    </row>
    <row r="96" spans="1:9" ht="14.45" customHeight="1">
      <c r="A96" s="37" t="s">
        <v>1551</v>
      </c>
      <c r="B96" s="25" t="s">
        <v>1286</v>
      </c>
      <c r="C96" s="2" t="s">
        <v>669</v>
      </c>
      <c r="D96" s="2" t="s">
        <v>1129</v>
      </c>
      <c r="E96" s="18" t="s">
        <v>380</v>
      </c>
      <c r="F96" s="23" t="s">
        <v>2013</v>
      </c>
      <c r="G96" s="24">
        <v>3.1E-2</v>
      </c>
      <c r="H96" s="56">
        <f t="shared" si="7"/>
        <v>119</v>
      </c>
      <c r="I96" s="33">
        <f t="shared" si="8"/>
        <v>0.1375722543352601</v>
      </c>
    </row>
    <row r="97" spans="1:9" ht="14.45" customHeight="1">
      <c r="A97" s="37" t="s">
        <v>1553</v>
      </c>
      <c r="B97" s="25" t="s">
        <v>1287</v>
      </c>
      <c r="C97" s="2" t="s">
        <v>1135</v>
      </c>
      <c r="D97" s="2" t="s">
        <v>358</v>
      </c>
      <c r="E97" s="18" t="s">
        <v>745</v>
      </c>
      <c r="F97" s="23" t="s">
        <v>2014</v>
      </c>
      <c r="G97" s="24">
        <v>0.128</v>
      </c>
      <c r="H97" s="56">
        <f t="shared" si="7"/>
        <v>2786</v>
      </c>
      <c r="I97" s="33">
        <f t="shared" si="8"/>
        <v>0.78170594837261509</v>
      </c>
    </row>
    <row r="98" spans="1:9" ht="14.45" customHeight="1">
      <c r="A98" s="37" t="s">
        <v>1555</v>
      </c>
      <c r="B98" s="25" t="s">
        <v>1288</v>
      </c>
      <c r="C98" s="2" t="s">
        <v>1289</v>
      </c>
      <c r="D98" s="2" t="s">
        <v>164</v>
      </c>
      <c r="E98" s="18" t="s">
        <v>196</v>
      </c>
      <c r="F98" s="23" t="s">
        <v>2015</v>
      </c>
      <c r="G98" s="24">
        <v>4.9000000000000002E-2</v>
      </c>
      <c r="H98" s="56">
        <f t="shared" si="7"/>
        <v>1309</v>
      </c>
      <c r="I98" s="33">
        <f t="shared" si="8"/>
        <v>0.95757132406730061</v>
      </c>
    </row>
    <row r="99" spans="1:9" ht="14.45" customHeight="1">
      <c r="A99" s="37" t="s">
        <v>1557</v>
      </c>
      <c r="B99" s="25" t="s">
        <v>1290</v>
      </c>
      <c r="C99" s="2" t="s">
        <v>1291</v>
      </c>
      <c r="D99" s="2" t="s">
        <v>98</v>
      </c>
      <c r="E99" s="18" t="s">
        <v>795</v>
      </c>
      <c r="F99" s="23" t="s">
        <v>2016</v>
      </c>
      <c r="G99" s="24">
        <v>4.5999999999999999E-2</v>
      </c>
      <c r="H99" s="56">
        <f t="shared" si="7"/>
        <v>200</v>
      </c>
      <c r="I99" s="33">
        <f t="shared" si="8"/>
        <v>0.15625</v>
      </c>
    </row>
    <row r="100" spans="1:9" ht="14.45" customHeight="1">
      <c r="A100" s="37" t="s">
        <v>1559</v>
      </c>
      <c r="B100" s="25" t="s">
        <v>1292</v>
      </c>
      <c r="C100" s="2" t="s">
        <v>1293</v>
      </c>
      <c r="D100" s="2" t="s">
        <v>872</v>
      </c>
      <c r="E100" s="18" t="s">
        <v>746</v>
      </c>
      <c r="F100" s="23" t="s">
        <v>1815</v>
      </c>
      <c r="G100" s="24">
        <v>6.5000000000000002E-2</v>
      </c>
      <c r="H100" s="56">
        <f t="shared" si="7"/>
        <v>1329</v>
      </c>
      <c r="I100" s="33">
        <f t="shared" si="8"/>
        <v>0.73628808864265927</v>
      </c>
    </row>
    <row r="101" spans="1:9" ht="14.45" customHeight="1">
      <c r="A101" s="37" t="s">
        <v>1561</v>
      </c>
      <c r="B101" s="25" t="s">
        <v>1294</v>
      </c>
      <c r="C101" s="2" t="s">
        <v>1295</v>
      </c>
      <c r="D101" s="2" t="s">
        <v>1224</v>
      </c>
      <c r="E101" s="18" t="s">
        <v>602</v>
      </c>
      <c r="F101" s="23" t="s">
        <v>2017</v>
      </c>
      <c r="G101" s="24">
        <v>0.11699999999999999</v>
      </c>
      <c r="H101" s="56">
        <f t="shared" si="7"/>
        <v>2964</v>
      </c>
      <c r="I101" s="33">
        <f t="shared" si="8"/>
        <v>0.91003991403131712</v>
      </c>
    </row>
    <row r="102" spans="1:9" ht="14.45" customHeight="1">
      <c r="A102" s="37" t="s">
        <v>1563</v>
      </c>
      <c r="B102" s="25" t="s">
        <v>1296</v>
      </c>
      <c r="C102" s="2" t="s">
        <v>1297</v>
      </c>
      <c r="D102" s="2" t="s">
        <v>1298</v>
      </c>
      <c r="E102" s="18" t="s">
        <v>737</v>
      </c>
      <c r="F102" s="23" t="s">
        <v>842</v>
      </c>
      <c r="G102" s="24">
        <v>0.191</v>
      </c>
      <c r="H102" s="56">
        <f t="shared" si="7"/>
        <v>5046</v>
      </c>
      <c r="I102" s="33">
        <f t="shared" si="8"/>
        <v>0.94760563380281693</v>
      </c>
    </row>
    <row r="103" spans="1:9" ht="14.45" customHeight="1">
      <c r="A103" s="37" t="s">
        <v>1565</v>
      </c>
      <c r="B103" s="25" t="s">
        <v>1299</v>
      </c>
      <c r="C103" s="2" t="s">
        <v>1073</v>
      </c>
      <c r="D103" s="2" t="s">
        <v>689</v>
      </c>
      <c r="E103" s="18" t="s">
        <v>804</v>
      </c>
      <c r="F103" s="23" t="s">
        <v>2018</v>
      </c>
      <c r="G103" s="24">
        <v>0.107</v>
      </c>
      <c r="H103" s="56">
        <f t="shared" si="7"/>
        <v>2330</v>
      </c>
      <c r="I103" s="33">
        <f t="shared" si="8"/>
        <v>0.78424772803769771</v>
      </c>
    </row>
    <row r="104" spans="1:9" ht="14.45" customHeight="1">
      <c r="A104" s="37" t="s">
        <v>1567</v>
      </c>
      <c r="B104" s="25" t="s">
        <v>1300</v>
      </c>
      <c r="C104" s="2" t="s">
        <v>1301</v>
      </c>
      <c r="D104" s="2" t="s">
        <v>802</v>
      </c>
      <c r="E104" s="18" t="s">
        <v>196</v>
      </c>
      <c r="F104" s="23" t="s">
        <v>2019</v>
      </c>
      <c r="G104" s="24">
        <v>5.0999999999999997E-2</v>
      </c>
      <c r="H104" s="56">
        <f t="shared" si="7"/>
        <v>1517</v>
      </c>
      <c r="I104" s="33">
        <f t="shared" si="8"/>
        <v>1.0600978336827394</v>
      </c>
    </row>
    <row r="105" spans="1:9" ht="14.45" customHeight="1">
      <c r="A105" s="37" t="s">
        <v>1569</v>
      </c>
      <c r="B105" s="25" t="s">
        <v>1302</v>
      </c>
      <c r="C105" s="42" t="s">
        <v>1303</v>
      </c>
      <c r="D105" s="42" t="s">
        <v>530</v>
      </c>
      <c r="E105" s="18" t="s">
        <v>378</v>
      </c>
      <c r="F105" s="23" t="s">
        <v>2020</v>
      </c>
      <c r="G105" s="24">
        <v>4.2999999999999997E-2</v>
      </c>
      <c r="H105" s="56">
        <f t="shared" si="7"/>
        <v>837</v>
      </c>
      <c r="I105" s="33">
        <f t="shared" si="8"/>
        <v>0.70395290159798152</v>
      </c>
    </row>
    <row r="106" spans="1:9" ht="14.45" customHeight="1">
      <c r="A106" s="37"/>
      <c r="B106" s="43"/>
      <c r="C106" s="74"/>
      <c r="D106" s="74"/>
      <c r="E106" s="22"/>
      <c r="F106" s="23"/>
      <c r="G106" s="24"/>
      <c r="H106" s="56"/>
      <c r="I106" s="33"/>
    </row>
    <row r="107" spans="1:9" s="93" customFormat="1" ht="15" customHeight="1">
      <c r="A107" s="36" t="s">
        <v>116</v>
      </c>
      <c r="B107" s="72" t="s">
        <v>0</v>
      </c>
      <c r="C107" s="75"/>
      <c r="D107" s="76"/>
      <c r="E107" s="73" t="s">
        <v>0</v>
      </c>
      <c r="F107" s="26"/>
      <c r="G107" s="17" t="s">
        <v>0</v>
      </c>
      <c r="H107" s="58"/>
      <c r="I107" s="34"/>
    </row>
    <row r="108" spans="1:9" ht="14.45" customHeight="1">
      <c r="A108" s="37" t="s">
        <v>1544</v>
      </c>
      <c r="B108" s="25" t="s">
        <v>1243</v>
      </c>
      <c r="C108" s="1" t="s">
        <v>1244</v>
      </c>
      <c r="D108" s="7">
        <v>1</v>
      </c>
      <c r="E108" s="18" t="s">
        <v>9</v>
      </c>
      <c r="F108" s="23" t="s">
        <v>1992</v>
      </c>
      <c r="G108" s="24">
        <v>1</v>
      </c>
      <c r="H108" s="56">
        <f>B108-F108</f>
        <v>21565</v>
      </c>
      <c r="I108" s="33">
        <f>(B108-F108)/F108</f>
        <v>0.77524535356077218</v>
      </c>
    </row>
    <row r="109" spans="1:9" ht="14.45" customHeight="1">
      <c r="A109" s="37" t="s">
        <v>1571</v>
      </c>
      <c r="B109" s="25" t="s">
        <v>1304</v>
      </c>
      <c r="C109" s="2" t="s">
        <v>1305</v>
      </c>
      <c r="D109" s="2" t="s">
        <v>1306</v>
      </c>
      <c r="E109" s="18" t="s">
        <v>383</v>
      </c>
      <c r="F109" s="23" t="s">
        <v>2021</v>
      </c>
      <c r="G109" s="24">
        <v>0.754</v>
      </c>
      <c r="H109" s="56">
        <f>B109-F109</f>
        <v>17711</v>
      </c>
      <c r="I109" s="33">
        <f>(B109-F109)/F109</f>
        <v>0.8446680656238077</v>
      </c>
    </row>
    <row r="110" spans="1:9" ht="14.45" customHeight="1">
      <c r="A110" s="37" t="s">
        <v>1573</v>
      </c>
      <c r="B110" s="25" t="s">
        <v>1307</v>
      </c>
      <c r="C110" s="2" t="s">
        <v>1308</v>
      </c>
      <c r="D110" s="2" t="s">
        <v>199</v>
      </c>
      <c r="E110" s="18" t="s">
        <v>602</v>
      </c>
      <c r="F110" s="23" t="s">
        <v>2022</v>
      </c>
      <c r="G110" s="24">
        <v>0.15</v>
      </c>
      <c r="H110" s="56">
        <f>B110-F110</f>
        <v>1933</v>
      </c>
      <c r="I110" s="33">
        <f>(B110-F110)/F110</f>
        <v>0.46321591181404265</v>
      </c>
    </row>
    <row r="111" spans="1:9" ht="14.45" customHeight="1">
      <c r="A111" s="37" t="s">
        <v>1575</v>
      </c>
      <c r="B111" s="25" t="s">
        <v>1309</v>
      </c>
      <c r="C111" s="2" t="s">
        <v>831</v>
      </c>
      <c r="D111" s="2" t="s">
        <v>137</v>
      </c>
      <c r="E111" s="18" t="s">
        <v>804</v>
      </c>
      <c r="F111" s="23" t="s">
        <v>2023</v>
      </c>
      <c r="G111" s="24">
        <v>0.09</v>
      </c>
      <c r="H111" s="56">
        <f>B111-F111</f>
        <v>1995</v>
      </c>
      <c r="I111" s="33">
        <f>(B111-F111)/F111</f>
        <v>0.80088317944600562</v>
      </c>
    </row>
    <row r="112" spans="1:9" ht="14.45" customHeight="1">
      <c r="A112" s="106" t="s">
        <v>1577</v>
      </c>
      <c r="B112" s="107" t="s">
        <v>1310</v>
      </c>
      <c r="C112" s="108" t="s">
        <v>1311</v>
      </c>
      <c r="D112" s="108" t="s">
        <v>128</v>
      </c>
      <c r="E112" s="109" t="s">
        <v>13</v>
      </c>
      <c r="F112" s="69" t="s">
        <v>2024</v>
      </c>
      <c r="G112" s="64">
        <v>6.9999999999999993E-3</v>
      </c>
      <c r="H112" s="56">
        <f>B112-F112</f>
        <v>-74</v>
      </c>
      <c r="I112" s="68">
        <f>(B112-F112)/F112</f>
        <v>-0.4</v>
      </c>
    </row>
    <row r="113" spans="1:9" ht="14.45" customHeight="1">
      <c r="A113" s="103"/>
      <c r="B113" s="21"/>
      <c r="C113" s="1"/>
      <c r="D113" s="1"/>
      <c r="E113" s="16"/>
      <c r="F113" s="51"/>
      <c r="G113" s="62"/>
      <c r="H113" s="104"/>
      <c r="I113" s="105"/>
    </row>
    <row r="114" spans="1:9" s="93" customFormat="1" ht="15" customHeight="1">
      <c r="A114" s="36" t="s">
        <v>53</v>
      </c>
      <c r="B114" s="40" t="s">
        <v>0</v>
      </c>
      <c r="C114" s="6" t="s">
        <v>0</v>
      </c>
      <c r="D114" s="6" t="s">
        <v>0</v>
      </c>
      <c r="E114" s="17" t="s">
        <v>0</v>
      </c>
      <c r="F114" s="26" t="s">
        <v>0</v>
      </c>
      <c r="G114" s="27" t="s">
        <v>0</v>
      </c>
      <c r="H114" s="58"/>
      <c r="I114" s="34"/>
    </row>
    <row r="115" spans="1:9" ht="14.45" customHeight="1">
      <c r="A115" s="37" t="s">
        <v>2251</v>
      </c>
      <c r="B115" s="25" t="s">
        <v>1271</v>
      </c>
      <c r="C115" s="2" t="s">
        <v>1272</v>
      </c>
      <c r="D115" s="7">
        <v>1</v>
      </c>
      <c r="E115" s="18" t="s">
        <v>9</v>
      </c>
      <c r="F115" s="23" t="s">
        <v>2002</v>
      </c>
      <c r="G115" s="24">
        <v>1</v>
      </c>
      <c r="H115" s="56">
        <f t="shared" ref="H115:H121" si="9">B115-F115</f>
        <v>20633</v>
      </c>
      <c r="I115" s="33">
        <f t="shared" ref="I115:I121" si="10">(B115-F115)/F115</f>
        <v>0.75542781825504335</v>
      </c>
    </row>
    <row r="116" spans="1:9" ht="14.45" customHeight="1">
      <c r="A116" s="37" t="s">
        <v>1533</v>
      </c>
      <c r="B116" s="25" t="s">
        <v>1273</v>
      </c>
      <c r="C116" s="2" t="s">
        <v>1274</v>
      </c>
      <c r="D116" s="2" t="s">
        <v>58</v>
      </c>
      <c r="E116" s="18" t="s">
        <v>383</v>
      </c>
      <c r="F116" s="23" t="s">
        <v>2003</v>
      </c>
      <c r="G116" s="24">
        <v>0.69900000000000007</v>
      </c>
      <c r="H116" s="56">
        <f t="shared" si="9"/>
        <v>15932</v>
      </c>
      <c r="I116" s="33">
        <f t="shared" si="10"/>
        <v>0.83452935938400297</v>
      </c>
    </row>
    <row r="117" spans="1:9" ht="14.45" customHeight="1">
      <c r="A117" s="37" t="s">
        <v>1535</v>
      </c>
      <c r="B117" s="25" t="s">
        <v>1275</v>
      </c>
      <c r="C117" s="2" t="s">
        <v>1153</v>
      </c>
      <c r="D117" s="2" t="s">
        <v>222</v>
      </c>
      <c r="E117" s="18" t="s">
        <v>602</v>
      </c>
      <c r="F117" s="23" t="s">
        <v>2004</v>
      </c>
      <c r="G117" s="24">
        <v>0.14199999999999999</v>
      </c>
      <c r="H117" s="56">
        <f t="shared" si="9"/>
        <v>1233</v>
      </c>
      <c r="I117" s="33">
        <f t="shared" si="10"/>
        <v>0.31893429901707193</v>
      </c>
    </row>
    <row r="118" spans="1:9" ht="14.45" customHeight="1">
      <c r="A118" s="38" t="s">
        <v>2120</v>
      </c>
      <c r="B118" s="25" t="s">
        <v>1276</v>
      </c>
      <c r="C118" s="2" t="s">
        <v>1277</v>
      </c>
      <c r="D118" s="2" t="s">
        <v>182</v>
      </c>
      <c r="E118" s="18" t="s">
        <v>804</v>
      </c>
      <c r="F118" s="23" t="s">
        <v>2005</v>
      </c>
      <c r="G118" s="24">
        <v>5.5999999999999994E-2</v>
      </c>
      <c r="H118" s="56">
        <f t="shared" si="9"/>
        <v>2129</v>
      </c>
      <c r="I118" s="33">
        <f t="shared" si="10"/>
        <v>1.396981627296588</v>
      </c>
    </row>
    <row r="119" spans="1:9" ht="14.45" customHeight="1">
      <c r="A119" s="37" t="s">
        <v>1538</v>
      </c>
      <c r="B119" s="25" t="s">
        <v>1278</v>
      </c>
      <c r="C119" s="2" t="s">
        <v>186</v>
      </c>
      <c r="D119" s="2" t="s">
        <v>443</v>
      </c>
      <c r="E119" s="18" t="s">
        <v>380</v>
      </c>
      <c r="F119" s="23" t="s">
        <v>2006</v>
      </c>
      <c r="G119" s="24">
        <v>3.9E-2</v>
      </c>
      <c r="H119" s="56">
        <f t="shared" si="9"/>
        <v>73</v>
      </c>
      <c r="I119" s="33">
        <f t="shared" si="10"/>
        <v>6.8416119962511721E-2</v>
      </c>
    </row>
    <row r="120" spans="1:9" ht="14.45" customHeight="1">
      <c r="A120" s="37" t="s">
        <v>2119</v>
      </c>
      <c r="B120" s="25" t="s">
        <v>1279</v>
      </c>
      <c r="C120" s="2" t="s">
        <v>818</v>
      </c>
      <c r="D120" s="2" t="s">
        <v>256</v>
      </c>
      <c r="E120" s="18" t="s">
        <v>380</v>
      </c>
      <c r="F120" s="23" t="s">
        <v>2007</v>
      </c>
      <c r="G120" s="24">
        <v>2.5000000000000001E-2</v>
      </c>
      <c r="H120" s="56">
        <f t="shared" si="9"/>
        <v>498</v>
      </c>
      <c r="I120" s="33">
        <f t="shared" si="10"/>
        <v>0.72173913043478266</v>
      </c>
    </row>
    <row r="121" spans="1:9" ht="14.45" customHeight="1">
      <c r="A121" s="37" t="s">
        <v>1541</v>
      </c>
      <c r="B121" s="25" t="s">
        <v>1280</v>
      </c>
      <c r="C121" s="2" t="s">
        <v>1281</v>
      </c>
      <c r="D121" s="2" t="s">
        <v>269</v>
      </c>
      <c r="E121" s="18" t="s">
        <v>378</v>
      </c>
      <c r="F121" s="23" t="s">
        <v>2008</v>
      </c>
      <c r="G121" s="24">
        <v>3.9E-2</v>
      </c>
      <c r="H121" s="56">
        <f t="shared" si="9"/>
        <v>768</v>
      </c>
      <c r="I121" s="33">
        <f t="shared" si="10"/>
        <v>0.7144186046511628</v>
      </c>
    </row>
    <row r="122" spans="1:9" ht="3.75" customHeight="1">
      <c r="A122" s="37"/>
      <c r="B122" s="43"/>
      <c r="C122" s="44"/>
      <c r="D122" s="44"/>
      <c r="E122" s="22"/>
      <c r="F122" s="45"/>
      <c r="G122" s="33"/>
      <c r="H122" s="57"/>
      <c r="I122" s="33"/>
    </row>
    <row r="123" spans="1:9" ht="14.45" customHeight="1" thickBot="1">
      <c r="A123" s="39" t="s">
        <v>2305</v>
      </c>
      <c r="B123" s="31" t="s">
        <v>74</v>
      </c>
      <c r="C123" s="116" t="s">
        <v>795</v>
      </c>
      <c r="D123" s="19" t="s">
        <v>9</v>
      </c>
      <c r="E123" s="20" t="s">
        <v>9</v>
      </c>
      <c r="F123" s="110" t="s">
        <v>2009</v>
      </c>
      <c r="G123" s="32" t="s">
        <v>9</v>
      </c>
      <c r="H123" s="117">
        <f>B123-F123</f>
        <v>-1.6000000000000014</v>
      </c>
      <c r="I123" s="35">
        <f>(B123-F123)/F123</f>
        <v>-5.6140350877193032E-2</v>
      </c>
    </row>
    <row r="124" spans="1:9" ht="15" customHeight="1">
      <c r="A124" s="5"/>
      <c r="B124" s="4"/>
      <c r="C124" s="10"/>
      <c r="D124" s="10"/>
      <c r="E124" s="10"/>
      <c r="F124" s="4"/>
      <c r="G124" s="4"/>
    </row>
    <row r="125" spans="1:9" ht="15" customHeight="1">
      <c r="A125" s="4" t="s">
        <v>2143</v>
      </c>
      <c r="B125" s="4"/>
      <c r="C125" s="10"/>
      <c r="D125" s="10"/>
      <c r="E125" s="10"/>
      <c r="F125" s="4"/>
      <c r="G125" s="4"/>
    </row>
    <row r="126" spans="1:9" ht="15" customHeight="1">
      <c r="A126" s="5" t="s">
        <v>2320</v>
      </c>
      <c r="B126" s="4"/>
      <c r="C126" s="10"/>
      <c r="D126" s="10"/>
      <c r="E126" s="10"/>
      <c r="F126" s="4"/>
      <c r="G126" s="4"/>
    </row>
    <row r="127" spans="1:9" ht="15" customHeight="1">
      <c r="A127" s="11" t="s">
        <v>2321</v>
      </c>
      <c r="B127" s="4"/>
      <c r="C127" s="10"/>
      <c r="D127" s="10"/>
      <c r="E127" s="10"/>
      <c r="F127" s="4"/>
      <c r="G127" s="4"/>
    </row>
    <row r="128" spans="1:9" ht="15" customHeight="1">
      <c r="A128" s="11"/>
      <c r="B128" s="4"/>
      <c r="C128" s="10"/>
      <c r="D128" s="10"/>
      <c r="E128" s="10"/>
      <c r="F128" s="4"/>
      <c r="G128" s="4"/>
    </row>
    <row r="129" spans="1:7" ht="15" customHeight="1">
      <c r="A129" s="93" t="s">
        <v>2164</v>
      </c>
      <c r="B129" s="4"/>
      <c r="C129" s="10"/>
      <c r="D129" s="10"/>
      <c r="E129" s="10"/>
      <c r="F129" s="4"/>
      <c r="G129" s="4"/>
    </row>
    <row r="130" spans="1:7" ht="15" customHeight="1">
      <c r="A130" s="95" t="s">
        <v>2167</v>
      </c>
      <c r="B130" s="96"/>
      <c r="C130" s="96"/>
      <c r="D130" s="10"/>
      <c r="E130" s="10"/>
      <c r="F130" s="4"/>
      <c r="G130" s="4"/>
    </row>
    <row r="131" spans="1:7" ht="15" customHeight="1">
      <c r="A131" s="95" t="s">
        <v>2165</v>
      </c>
      <c r="B131" s="4"/>
      <c r="C131" s="10"/>
      <c r="D131" s="10"/>
      <c r="E131" s="10"/>
    </row>
    <row r="132" spans="1:7" ht="15" customHeight="1">
      <c r="A132" s="95" t="s">
        <v>2166</v>
      </c>
      <c r="B132" s="4"/>
      <c r="C132" s="10"/>
      <c r="D132" s="10"/>
      <c r="E132" s="10"/>
    </row>
    <row r="133" spans="1:7" ht="15" customHeight="1"/>
    <row r="134" spans="1:7" ht="15" customHeight="1">
      <c r="A134" s="97" t="s">
        <v>2157</v>
      </c>
    </row>
    <row r="135" spans="1:7" ht="15" customHeight="1">
      <c r="A135" s="98" t="s">
        <v>2158</v>
      </c>
    </row>
    <row r="136" spans="1:7" ht="15" customHeight="1">
      <c r="A136" s="98" t="s">
        <v>2159</v>
      </c>
    </row>
    <row r="137" spans="1:7" ht="15" customHeight="1">
      <c r="A137" s="98" t="s">
        <v>2160</v>
      </c>
    </row>
    <row r="138" spans="1:7" ht="15" customHeight="1">
      <c r="A138" s="98" t="s">
        <v>2161</v>
      </c>
    </row>
    <row r="139" spans="1:7" ht="15" customHeight="1">
      <c r="A139" s="98" t="s">
        <v>2162</v>
      </c>
    </row>
    <row r="140" spans="1:7" ht="15" customHeight="1">
      <c r="A140" s="98" t="s">
        <v>2163</v>
      </c>
    </row>
    <row r="141" spans="1:7" ht="15" customHeight="1"/>
    <row r="142" spans="1:7" ht="15" customHeight="1"/>
    <row r="143" spans="1:7" ht="15" customHeight="1"/>
    <row r="144" spans="1:7"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1" ht="15" customHeight="1"/>
    <row r="232" ht="15" customHeight="1"/>
    <row r="233" ht="15" customHeight="1"/>
    <row r="234" ht="15" customHeight="1"/>
    <row r="238" ht="15" customHeight="1"/>
    <row r="239" ht="15" customHeight="1"/>
    <row r="240"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1" ht="15" customHeight="1"/>
    <row r="362" ht="15" customHeight="1"/>
    <row r="363" ht="15" customHeight="1"/>
    <row r="364" ht="15" customHeight="1"/>
    <row r="368" ht="15" customHeight="1"/>
    <row r="369" ht="15" customHeight="1"/>
    <row r="370"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1" ht="15" customHeight="1"/>
    <row r="492" ht="15" customHeight="1"/>
    <row r="493" ht="15" customHeight="1"/>
    <row r="494" ht="15" customHeight="1"/>
    <row r="498" ht="15" customHeight="1"/>
    <row r="499" ht="15" customHeight="1"/>
    <row r="500"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1" ht="15" customHeight="1"/>
    <row r="622" ht="15" customHeight="1"/>
    <row r="623" ht="15" customHeight="1"/>
    <row r="624" ht="15" customHeight="1"/>
    <row r="628" ht="15" customHeight="1"/>
    <row r="629" ht="15" customHeight="1"/>
    <row r="630"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1" ht="15" customHeight="1"/>
    <row r="752" ht="15" customHeight="1"/>
    <row r="753" ht="15" customHeight="1"/>
    <row r="754" ht="15" customHeight="1"/>
    <row r="757" ht="15" customHeight="1"/>
    <row r="758" ht="15" customHeight="1"/>
    <row r="759"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80" ht="15" customHeight="1"/>
    <row r="881" ht="15" customHeight="1"/>
    <row r="882" ht="15" customHeight="1"/>
    <row r="883" ht="15" customHeight="1"/>
  </sheetData>
  <mergeCells count="5">
    <mergeCell ref="F4:G4"/>
    <mergeCell ref="H4:I4"/>
    <mergeCell ref="A4:A5"/>
    <mergeCell ref="F31:I31"/>
    <mergeCell ref="B4:E4"/>
  </mergeCells>
  <pageMargins left="0.25" right="0.2" top="0.25" bottom="0.2" header="0.05" footer="0.05"/>
  <pageSetup scale="79" fitToHeight="60" orientation="landscape" r:id="rId1"/>
  <rowBreaks count="3" manualBreakCount="3">
    <brk id="51" max="16383" man="1"/>
    <brk id="89" max="16383" man="1"/>
    <brk id="1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About the Data</vt:lpstr>
      <vt:lpstr>Total Population</vt:lpstr>
      <vt:lpstr>Hispanics</vt:lpstr>
      <vt:lpstr>White</vt:lpstr>
      <vt:lpstr>Black</vt:lpstr>
      <vt:lpstr>AIAN</vt:lpstr>
      <vt:lpstr>Asian</vt:lpstr>
      <vt:lpstr>NHOPI</vt:lpstr>
      <vt:lpstr>Some Other Race</vt:lpstr>
      <vt:lpstr>Two or More Races</vt:lpstr>
      <vt:lpstr>'Total Population'!Print_Area</vt:lpstr>
      <vt:lpstr>AIAN!Print_Titles</vt:lpstr>
      <vt:lpstr>Asian!Print_Titles</vt:lpstr>
      <vt:lpstr>Black!Print_Titles</vt:lpstr>
      <vt:lpstr>Hispanics!Print_Titles</vt:lpstr>
      <vt:lpstr>NHOPI!Print_Titles</vt:lpstr>
      <vt:lpstr>'Some Other Race'!Print_Titles</vt:lpstr>
      <vt:lpstr>'Total Population'!Print_Titles</vt:lpstr>
      <vt:lpstr>'Two or More Races'!Print_Titles</vt:lpstr>
      <vt:lpstr>White!Print_Titles</vt:lpstr>
    </vt:vector>
  </TitlesOfParts>
  <Company>Department of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Duong</dc:creator>
  <cp:lastModifiedBy>Turak, Robert</cp:lastModifiedBy>
  <cp:lastPrinted>2012-05-29T22:01:56Z</cp:lastPrinted>
  <dcterms:created xsi:type="dcterms:W3CDTF">2012-05-22T22:40:55Z</dcterms:created>
  <dcterms:modified xsi:type="dcterms:W3CDTF">2021-10-11T05:48:45Z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368146890</vt:i4>
  </property>
  <property fmtid="{D5CDD505-2E9C-101B-9397-08002B2CF9AE}" pid="3" name="_NewReviewCycle">
    <vt:lpwstr/>
  </property>
  <property fmtid="{D5CDD505-2E9C-101B-9397-08002B2CF9AE}" pid="4" name="_EmailSubject">
    <vt:lpwstr/>
  </property>
  <property fmtid="{D5CDD505-2E9C-101B-9397-08002B2CF9AE}" pid="5" name="_AuthorEmail">
    <vt:lpwstr>Karen.Duong@dof.ca.gov</vt:lpwstr>
  </property>
  <property fmtid="{D5CDD505-2E9C-101B-9397-08002B2CF9AE}" pid="6" name="_AuthorEmailDisplayName">
    <vt:lpwstr>Duong, Karen</vt:lpwstr>
  </property>
  <property fmtid="{D5CDD505-2E9C-101B-9397-08002B2CF9AE}" pid="7" name="_ReviewingToolsShownOnce">
    <vt:lpwstr/>
  </property>
  <property fmtid="{D5CDD505-2E9C-101B-9397-08002B2CF9AE}" pid="8" name="SV_QUERY_LIST_4F35BF76-6C0D-4D9B-82B2-816C12CF3733">
    <vt:lpwstr>empty_477D106A-C0D6-4607-AEBD-E2C9D60EA279</vt:lpwstr>
  </property>
</Properties>
</file>